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8bf0cc535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5e73c84bd05d44ed"/>
    <x:sheet xmlns:r="http://schemas.openxmlformats.org/officeDocument/2006/relationships" name="T01 SOP scope" sheetId="2" r:id="R0e95e960119a474d"/>
    <x:sheet xmlns:r="http://schemas.openxmlformats.org/officeDocument/2006/relationships" name="T02 Study protocol" sheetId="3" r:id="R43eb682e6c074da8"/>
    <x:sheet xmlns:r="http://schemas.openxmlformats.org/officeDocument/2006/relationships" name="T03 Observation" sheetId="4" r:id="R85389b94e0804d51"/>
    <x:sheet xmlns:r="http://schemas.openxmlformats.org/officeDocument/2006/relationships" name="T04 Compatibility" sheetId="5" r:id="R4af2bd3076bf44d2"/>
    <x:sheet xmlns:r="http://schemas.openxmlformats.org/officeDocument/2006/relationships" name="T05 Sampling plan" sheetId="6" r:id="R0cc26a82e97a49cd"/>
    <x:sheet xmlns:r="http://schemas.openxmlformats.org/officeDocument/2006/relationships" name="T06 Deviation" sheetId="7" r:id="R1cbe5ac64fe84d27"/>
    <x:sheet xmlns:r="http://schemas.openxmlformats.org/officeDocument/2006/relationships" name="T07 Evidence" sheetId="8" r:id="Rd3fe1c1698e744e3"/>
    <x:sheet xmlns:r="http://schemas.openxmlformats.org/officeDocument/2006/relationships" name="Decision record" sheetId="9" r:id="Rb40be5a93465492d"/>
    <x:sheet xmlns:r="http://schemas.openxmlformats.org/officeDocument/2006/relationships" name="T08 Chemical result" sheetId="10" r:id="R2fed8b131c7d4a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00"/>
    <x:numFmt numFmtId="202" formatCode="@"/>
  </x:numFmts>
  <x:fonts count="5">
    <x:font>
      <x:sz val="11"/>
      <x:name val="Carlito"/>
    </x:font>
    <x:font>
      <x:sz val="11"/>
      <x:color rgb="FF122C40"/>
      <x:name val="Arial"/>
    </x:font>
    <x:font>
      <x:b/>
      <x:sz val="16"/>
      <x:color rgb="FF122C40"/>
      <x:name val="Arial"/>
    </x:font>
    <x:font>
      <x:sz val="11"/>
      <x:color rgb="FF52667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2C40"/>
      </x:patternFill>
    </x:fill>
    <x:fill>
      <x:patternFill patternType="solid">
        <x:fgColor rgb="FFFFF4D1"/>
      </x:patternFill>
    </x:fill>
    <x:fill>
      <x:patternFill patternType="solid">
        <x:fgColor rgb="FFE6EE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6"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  <x:dxf>
      <x:font>
        <x:color rgb="FFA32B20"/>
      </x:font>
      <x:fill>
        <x:patternFill patternType="solid">
          <x:bgColor rgb="FFFCE8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8bf14730548bb" /><Relationship Type="http://schemas.openxmlformats.org/officeDocument/2006/relationships/theme" Target="/xl/theme/theme1.xml" Id="R6cb1b99674174244" /><Relationship Type="http://schemas.openxmlformats.org/officeDocument/2006/relationships/sharedStrings" Target="/xl/sharedStrings.xml" Id="R5bf42ed9de2f4688" /><Relationship Type="http://schemas.openxmlformats.org/officeDocument/2006/relationships/worksheet" Target="/xl/worksheets/sheet1.xml" Id="R5e73c84bd05d44ed" /><Relationship Type="http://schemas.openxmlformats.org/officeDocument/2006/relationships/worksheet" Target="/xl/worksheets/sheet2.xml" Id="R0e95e960119a474d" /><Relationship Type="http://schemas.openxmlformats.org/officeDocument/2006/relationships/worksheet" Target="/xl/worksheets/sheet3.xml" Id="R43eb682e6c074da8" /><Relationship Type="http://schemas.openxmlformats.org/officeDocument/2006/relationships/worksheet" Target="/xl/worksheets/sheet4.xml" Id="R85389b94e0804d51" /><Relationship Type="http://schemas.openxmlformats.org/officeDocument/2006/relationships/worksheet" Target="/xl/worksheets/sheet5.xml" Id="R4af2bd3076bf44d2" /><Relationship Type="http://schemas.openxmlformats.org/officeDocument/2006/relationships/worksheet" Target="/xl/worksheets/sheet6.xml" Id="R0cc26a82e97a49cd" /><Relationship Type="http://schemas.openxmlformats.org/officeDocument/2006/relationships/worksheet" Target="/xl/worksheets/sheet7.xml" Id="R1cbe5ac64fe84d27" /><Relationship Type="http://schemas.openxmlformats.org/officeDocument/2006/relationships/worksheet" Target="/xl/worksheets/sheet8.xml" Id="Rd3fe1c1698e744e3" /><Relationship Type="http://schemas.openxmlformats.org/officeDocument/2006/relationships/worksheet" Target="/xl/worksheets/sheet9.xml" Id="Rb40be5a93465492d" /><Relationship Type="http://schemas.openxmlformats.org/officeDocument/2006/relationships/worksheet" Target="/xl/worksheets/sheet10.xml" Id="R2fed8b131c7d4a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65" hidden="0" customWidth="1"/>
    <x:col min="3" max="3" width="12" hidden="0" customWidth="1"/>
    <x:col min="4" max="4" width="14" hidden="0" customWidth="1"/>
    <x:col min="5" max="5" width="3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Manual wipe cleaning toolkit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4" t="str">
        <x:v>Version 2.1 · 27 October 2026 · Development records; manual site review required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40" customHeight="1">
      <x:c r="A6" s="8" t="str">
        <x:v>Record</x:v>
      </x:c>
      <x:c r="B6" s="8" t="str">
        <x:v>Purpose</x:v>
      </x:c>
      <x:c r="C6" s="8" t="str">
        <x:v>Items</x:v>
      </x:c>
      <x:c r="D6" s="8" t="str">
        <x:v>Prepared</x:v>
      </x:c>
      <x:c r="E6" s="8" t="str">
        <x:v>Next action</x:v>
      </x:c>
      <x:c r="F6" s="2"/>
    </x:row>
    <x:row r="7" ht="40" customHeight="1">
      <x:c r="A7" s="2" t="str">
        <x:v>T01</x:v>
      </x:c>
      <x:c r="B7" s="10" t="str">
        <x:v>SOP development framework</x:v>
      </x:c>
      <x:c r="C7" s="2" t="n">
        <x:v>14</x:v>
      </x:c>
      <x:c r="D7" s="2" t="n">
        <x:f>COUNTIFS('T01 SOP scope'!H8:H21,"Ready for review")</x:f>
        <x:v>0</x:v>
      </x:c>
      <x:c r="E7" s="2" t="str">
        <x:f>IF(D7=C7,"Manual review required","Complete open records")</x:f>
        <x:v>Complete open records</x:v>
      </x:c>
      <x:c r="F7" s="2"/>
    </x:row>
    <x:row r="8" ht="40" customHeight="1">
      <x:c r="A8" s="2" t="str">
        <x:v>T02</x:v>
      </x:c>
      <x:c r="B8" s="10" t="str">
        <x:v>Risk-based qualification protocol</x:v>
      </x:c>
      <x:c r="C8" s="2" t="n">
        <x:v>14</x:v>
      </x:c>
      <x:c r="D8" s="2" t="n">
        <x:f>COUNTIFS('T02 Study protocol'!H8:H21,"Ready for review")</x:f>
        <x:v>0</x:v>
      </x:c>
      <x:c r="E8" s="2" t="str">
        <x:f>IF(D8=C8,"Manual review required","Complete open records")</x:f>
        <x:v>Complete open records</x:v>
      </x:c>
      <x:c r="F8" s="2"/>
    </x:row>
    <x:row r="9" ht="40" customHeight="1">
      <x:c r="A9" s="2" t="str">
        <x:v>T03</x:v>
      </x:c>
      <x:c r="B9" s="10" t="str">
        <x:v>Operator observation and qualification checklist</x:v>
      </x:c>
      <x:c r="C9" s="2" t="n">
        <x:v>10</x:v>
      </x:c>
      <x:c r="D9" s="2" t="n">
        <x:f>COUNTIFS('T03 Observation'!I8:I17,"Ready for review")</x:f>
        <x:v>0</x:v>
      </x:c>
      <x:c r="E9" s="2" t="str">
        <x:f>IF(D9=C9,"Manual review required","Complete open records")</x:f>
        <x:v>Complete open records</x:v>
      </x:c>
      <x:c r="F9" s="2"/>
    </x:row>
    <x:row r="10" ht="40" customHeight="1">
      <x:c r="A10" s="2" t="str">
        <x:v>T04</x:v>
      </x:c>
      <x:c r="B10" s="10" t="str">
        <x:v>Surface–wipe–agent compatibility and risk matrix</x:v>
      </x:c>
      <x:c r="C10" s="2" t="n">
        <x:v>13</x:v>
      </x:c>
      <x:c r="D10" s="2" t="n">
        <x:f>COUNTIFS('T04 Compatibility'!H8:H20,"Ready for review")</x:f>
        <x:v>0</x:v>
      </x:c>
      <x:c r="E10" s="2" t="str">
        <x:f>IF(D10=C10,"Manual review required","Complete open records")</x:f>
        <x:v>Complete open records</x:v>
      </x:c>
      <x:c r="F10" s="2"/>
    </x:row>
    <x:row r="11" ht="40" customHeight="1">
      <x:c r="A11" s="2" t="str">
        <x:v>T05</x:v>
      </x:c>
      <x:c r="B11" s="10" t="str">
        <x:v>Sampling, recovery and neutralization map</x:v>
      </x:c>
      <x:c r="C11" s="2" t="n">
        <x:v>14</x:v>
      </x:c>
      <x:c r="D11" s="2" t="n">
        <x:f>COUNTIFS('T05 Sampling plan'!H8:H21,"Ready for review")</x:f>
        <x:v>0</x:v>
      </x:c>
      <x:c r="E11" s="2" t="str">
        <x:f>IF(D11=C11,"Manual review required","Complete open records")</x:f>
        <x:v>Complete open records</x:v>
      </x:c>
      <x:c r="F11" s="2"/>
    </x:row>
    <x:row r="12" ht="40" customHeight="1">
      <x:c r="A12" s="2" t="str">
        <x:v>T06</x:v>
      </x:c>
      <x:c r="B12" s="10" t="str">
        <x:v>Deviation investigation and CAPA</x:v>
      </x:c>
      <x:c r="C12" s="2" t="n">
        <x:v>14</x:v>
      </x:c>
      <x:c r="D12" s="2" t="n">
        <x:f>COUNTIFS('T06 Deviation'!H8:H21,"Ready for review")</x:f>
        <x:v>0</x:v>
      </x:c>
      <x:c r="E12" s="2" t="str">
        <x:f>IF(D12=C12,"Manual review required","Complete open records")</x:f>
        <x:v>Complete open records</x:v>
      </x:c>
      <x:c r="F12" s="2"/>
    </x:row>
    <x:row r="13" ht="40" customHeight="1">
      <x:c r="A13" s="2" t="str">
        <x:v>T07</x:v>
      </x:c>
      <x:c r="B13" s="10" t="str">
        <x:v>Literature-study extraction</x:v>
      </x:c>
      <x:c r="C13" s="2" t="n">
        <x:v>14</x:v>
      </x:c>
      <x:c r="D13" s="2" t="n">
        <x:f>COUNTIFS('T07 Evidence'!H8:H21,"Ready for review")</x:f>
        <x:v>0</x:v>
      </x:c>
      <x:c r="E13" s="2" t="str">
        <x:f>IF(D13=C13,"Manual review required","Complete open records")</x:f>
        <x:v>Complete open records</x:v>
      </x:c>
      <x:c r="F13" s="2"/>
    </x:row>
    <x:row r="14" ht="40" customHeight="1">
      <x:c r="A14" s="2"/>
      <x:c r="B14" s="10"/>
      <x:c r="C14" s="2"/>
      <x:c r="D14" s="2"/>
      <x:c r="E14" s="2"/>
      <x:c r="F14" s="2"/>
    </x:row>
    <x:row r="15" ht="40" customHeight="1">
      <x:c r="A15" s="2" t="str">
        <x:v>T08</x:v>
      </x:c>
      <x:c r="B15" s="10" t="str">
        <x:v>Chemical concentration and reporting-boundary conversion</x:v>
      </x:c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2"/>
      <x:c r="B17" s="2"/>
      <x:c r="C17" s="2"/>
      <x:c r="D17" s="2"/>
      <x:c r="E17" s="2"/>
      <x:c r="F17" s="2"/>
    </x:row>
    <x:row r="18" ht="25" customHeight="1">
      <x:c r="A18" s="2" t="str">
        <x:v>Use the approved basis for dilution and recovery; do not apply either twice.</x:v>
      </x:c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" t="str">
        <x:v>No site cleaning limits or universal operating parameters are prefilled.</x:v>
      </x:c>
      <x:c r="B20" s="2"/>
      <x:c r="C20" s="2"/>
      <x:c r="D20" s="2"/>
      <x:c r="E20" s="2"/>
      <x:c r="F20" s="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 t="str">
        <x:v>Form basis: whitepaper and toolkit guide; references [1,2,24,27].</x:v>
      </x:c>
      <x:c r="B22" s="2"/>
      <x:c r="C22" s="2"/>
      <x:c r="D22" s="2"/>
      <x:c r="E22" s="2"/>
      <x:c r="F22" s="2"/>
    </x:row>
    <x:row r="23" ht="25" customHeight="1">
      <x:c r="A23" s="2" t="str">
        <x:v>https://health.ec.europa.eu/system/files/2016-11/2015-10_annex15_0.pdf</x:v>
      </x:c>
      <x:c r="B23" s="2"/>
      <x:c r="C23" s="2"/>
      <x:c r="D23" s="2"/>
      <x:c r="E23" s="2"/>
      <x:c r="F23" s="2"/>
    </x:row>
    <x:row r="24" ht="25" customHeight="1">
      <x:c r="A24" s="2" t="str">
        <x:v>https://doi.org/10.1002/dta.3902</x:v>
      </x:c>
      <x:c r="B24" s="2"/>
      <x:c r="C24" s="2"/>
      <x:c r="D24" s="2"/>
      <x:c r="E24" s="2"/>
      <x:c r="F24" s="2"/>
    </x:row>
    <x:row r="25" ht="25" customHeight="1">
      <x:c r="A25" s="2" t="str">
        <x:v>https://doi.org/10.1136/ejhpharm-2019-001983</x:v>
      </x:c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 t="str">
        <x:v>QA disposition: complete the manual site review; a calculated state is not a release.</x:v>
      </x:c>
      <x:c r="B27" s="2"/>
      <x:c r="C27" s="2"/>
      <x:c r="D27" s="2"/>
      <x:c r="E27" s="2"/>
      <x:c r="F27" s="2"/>
    </x:row>
    <x:row r="28" ht="25" customHeight="1">
      <x:c r="A28" s="2" t="str">
        <x:v>Revision: record the effective SOP, protocol and workbook version in the controlled record.</x:v>
      </x:c>
      <x:c r="B28" s="2"/>
      <x:c r="C28" s="2"/>
      <x:c r="D28" s="2"/>
      <x:c r="E28" s="2"/>
      <x:c r="F28" s="2"/>
    </x:row>
    <x:row r="29" ht="25" customHeight="1">
      <x:c r="A29" s="2" t="str">
        <x:v>Amber cells are inputs. Calculated cells are editable technically; sheet protection is not active.</x:v>
      </x:c>
      <x:c r="B29" s="2"/>
      <x:c r="C29" s="2"/>
      <x:c r="D29" s="2"/>
      <x:c r="E29" s="2"/>
      <x:c r="F29" s="2"/>
    </x:row>
    <x:row r="30" ht="25" customHeight="1">
      <x:c r="A30" s="2" t="str">
        <x:v>Preserve the master and formulas. Use change control and recheck calculations after a formula edit.</x:v>
      </x:c>
      <x:c r="B30" s="2"/>
      <x:c r="C30" s="2"/>
      <x:c r="D30" s="2"/>
      <x:c r="E30" s="2"/>
      <x:c r="F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49" hidden="0" customWidth="1"/>
    <x:col min="3" max="3" width="55" hidden="0" customWidth="1"/>
    <x:col min="4" max="4" width="34" hidden="0" customWidth="1"/>
    <x:col min="5" max="5" width="25" hidden="0" customWidth="1"/>
    <x:col min="6" max="6" width="16" hidden="0" customWidth="1"/>
    <x:col min="7" max="7" width="23" hidden="0" customWidth="1"/>
    <x:col min="8" max="8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T01 SOP development framework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Version 2.1 · Enter evidence and actual observations. Amber cells are editable.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Site / task / SOP</x:v>
      </x:c>
      <x:c r="B5" s="9" t="str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8" t="str">
        <x:v>Field ID</x:v>
      </x:c>
      <x:c r="B7" s="8" t="str">
        <x:v>Field</x:v>
      </x:c>
      <x:c r="C7" s="8" t="str">
        <x:v>Entry or observation</x:v>
      </x:c>
      <x:c r="D7" s="8" t="str">
        <x:v>Evidence reference</x:v>
      </x:c>
      <x:c r="E7" s="8" t="str">
        <x:v>Responsible person</x:v>
      </x:c>
      <x:c r="F7" s="8" t="str">
        <x:v>Date</x:v>
      </x:c>
      <x:c r="G7" s="8" t="str">
        <x:v>Status</x:v>
      </x:c>
      <x:c r="H7" s="8" t="str">
        <x:v>Record completeness</x:v>
      </x:c>
      <x:c r="I7" s="2"/>
    </x:row>
    <x:row r="8" ht="68" customHeight="1">
      <x:c r="A8" s="2" t="str">
        <x:v>T01-01</x:v>
      </x:c>
      <x:c r="B8" s="10" t="str">
        <x:v>Document purpose, scope and exclusions</x:v>
      </x:c>
      <x:c r="C8" s="11" t="str"/>
      <x:c r="D8" s="11" t="str"/>
      <x:c r="E8" s="11" t="str"/>
      <x:c r="F8" s="12" t="str"/>
      <x:c r="G8" s="11" t="str">
        <x:v>Open</x:v>
      </x:c>
      <x:c r="H8" s="10" t="str">
        <x:f>IF(OR(G8="Complete",G8="N/A justified"),IF(AND(C8&lt;&gt;"",D8&lt;&gt;"",E8&lt;&gt;"",ISNUMBER(F8),F8&gt;0),"Ready for review","Incomplete record"),"Open item")</x:f>
        <x:v>Open item</x:v>
      </x:c>
      <x:c r="I8" s="2"/>
    </x:row>
    <x:row r="9" ht="68" customHeight="1">
      <x:c r="A9" s="2" t="str">
        <x:v>T01-02</x:v>
      </x:c>
      <x:c r="B9" s="10" t="str">
        <x:v>Applicable room/equipment/area and product-contact status</x:v>
      </x:c>
      <x:c r="C9" s="11" t="str"/>
      <x:c r="D9" s="11" t="str"/>
      <x:c r="E9" s="11" t="str"/>
      <x:c r="F9" s="12" t="str"/>
      <x:c r="G9" s="11" t="str">
        <x:v>Open</x:v>
      </x:c>
      <x:c r="H9" s="10" t="str">
        <x:f>IF(OR(G9="Complete",G9="N/A justified"),IF(AND(C9&lt;&gt;"",D9&lt;&gt;"",E9&lt;&gt;"",ISNUMBER(F9),F9&gt;0),"Ready for review","Incomplete record"),"Open item")</x:f>
        <x:v>Open item</x:v>
      </x:c>
      <x:c r="I9" s="2"/>
    </x:row>
    <x:row r="10" ht="68" customHeight="1">
      <x:c r="A10" s="2" t="str">
        <x:v>T01-03</x:v>
      </x:c>
      <x:c r="B10" s="10" t="str">
        <x:v>Cleaning objective and residue/bioburden target</x:v>
      </x:c>
      <x:c r="C10" s="11" t="str"/>
      <x:c r="D10" s="11" t="str"/>
      <x:c r="E10" s="11" t="str"/>
      <x:c r="F10" s="12" t="str"/>
      <x:c r="G10" s="11" t="str">
        <x:v>Open</x:v>
      </x:c>
      <x:c r="H10" s="10" t="str">
        <x:f>IF(OR(G10="Complete",G10="N/A justified"),IF(AND(C10&lt;&gt;"",D10&lt;&gt;"",E10&lt;&gt;"",ISNUMBER(F10),F10&gt;0),"Ready for review","Incomplete record"),"Open item")</x:f>
        <x:v>Open item</x:v>
      </x:c>
      <x:c r="I10" s="2"/>
    </x:row>
    <x:row r="11" ht="68" customHeight="1">
      <x:c r="A11" s="2" t="str">
        <x:v>T01-04</x:v>
      </x:c>
      <x:c r="B11" s="10" t="str">
        <x:v>Preconditions: line clearance, containment, PPE and safety controls</x:v>
      </x:c>
      <x:c r="C11" s="11" t="str"/>
      <x:c r="D11" s="11" t="str"/>
      <x:c r="E11" s="11" t="str"/>
      <x:c r="F11" s="12" t="str"/>
      <x:c r="G11" s="11" t="str">
        <x:v>Open</x:v>
      </x:c>
      <x:c r="H11" s="10" t="str">
        <x:f>IF(OR(G11="Complete",G11="N/A justified"),IF(AND(C11&lt;&gt;"",D11&lt;&gt;"",E11&lt;&gt;"",ISNUMBER(F11),F11&gt;0),"Ready for review","Incomplete record"),"Open item")</x:f>
        <x:v>Open item</x:v>
      </x:c>
      <x:c r="I11" s="2"/>
    </x:row>
    <x:row r="12" ht="68" customHeight="1">
      <x:c r="A12" s="2" t="str">
        <x:v>T01-05</x:v>
      </x:c>
      <x:c r="B12" s="10" t="str">
        <x:v>Equipment, surface geometry and hard-to-clean locations</x:v>
      </x:c>
      <x:c r="C12" s="11" t="str"/>
      <x:c r="D12" s="11" t="str"/>
      <x:c r="E12" s="11" t="str"/>
      <x:c r="F12" s="12" t="str"/>
      <x:c r="G12" s="11" t="str">
        <x:v>Open</x:v>
      </x:c>
      <x:c r="H12" s="10" t="str">
        <x:f>IF(OR(G12="Complete",G12="N/A justified"),IF(AND(C12&lt;&gt;"",D12&lt;&gt;"",E12&lt;&gt;"",ISNUMBER(F12),F12&gt;0),"Ready for review","Incomplete record"),"Open item")</x:f>
        <x:v>Open item</x:v>
      </x:c>
      <x:c r="I12" s="2"/>
    </x:row>
    <x:row r="13" ht="68" customHeight="1">
      <x:c r="A13" s="2" t="str">
        <x:v>T01-06</x:v>
      </x:c>
      <x:c r="B13" s="10" t="str">
        <x:v>Wipe construction, size, sterile status and lot traceability</x:v>
      </x:c>
      <x:c r="C13" s="11" t="str"/>
      <x:c r="D13" s="11" t="str"/>
      <x:c r="E13" s="11" t="str"/>
      <x:c r="F13" s="12" t="str"/>
      <x:c r="G13" s="11" t="str">
        <x:v>Open</x:v>
      </x:c>
      <x:c r="H13" s="10" t="str">
        <x:f>IF(OR(G13="Complete",G13="N/A justified"),IF(AND(C13&lt;&gt;"",D13&lt;&gt;"",E13&lt;&gt;"",ISNUMBER(F13),F13&gt;0),"Ready for review","Incomplete record"),"Open item")</x:f>
        <x:v>Open item</x:v>
      </x:c>
      <x:c r="I13" s="2"/>
    </x:row>
    <x:row r="14" ht="68" customHeight="1">
      <x:c r="A14" s="2" t="str">
        <x:v>T01-07</x:v>
      </x:c>
      <x:c r="B14" s="10" t="str">
        <x:v>Agent identity, grade, preparation/expiry and lot traceability</x:v>
      </x:c>
      <x:c r="C14" s="11" t="str"/>
      <x:c r="D14" s="11" t="str"/>
      <x:c r="E14" s="11" t="str"/>
      <x:c r="F14" s="12" t="str"/>
      <x:c r="G14" s="11" t="str">
        <x:v>Open</x:v>
      </x:c>
      <x:c r="H14" s="10" t="str">
        <x:f>IF(OR(G14="Complete",G14="N/A justified"),IF(AND(C14&lt;&gt;"",D14&lt;&gt;"",E14&lt;&gt;"",ISNUMBER(F14),F14&gt;0),"Ready for review","Incomplete record"),"Open item")</x:f>
        <x:v>Open item</x:v>
      </x:c>
      <x:c r="I14" s="2"/>
    </x:row>
    <x:row r="15" ht="68" customHeight="1">
      <x:c r="A15" s="2" t="str">
        <x:v>T01-08</x:v>
      </x:c>
      <x:c r="B15" s="10" t="str">
        <x:v>Application and wiping sequence, direction, zones and exchange rules</x:v>
      </x:c>
      <x:c r="C15" s="11" t="str"/>
      <x:c r="D15" s="11" t="str"/>
      <x:c r="E15" s="11" t="str"/>
      <x:c r="F15" s="12" t="str"/>
      <x:c r="G15" s="11" t="str">
        <x:v>Open</x:v>
      </x:c>
      <x:c r="H15" s="10" t="str">
        <x:f>IF(OR(G15="Complete",G15="N/A justified"),IF(AND(C15&lt;&gt;"",D15&lt;&gt;"",E15&lt;&gt;"",ISNUMBER(F15),F15&gt;0),"Ready for review","Incomplete record"),"Open item")</x:f>
        <x:v>Open item</x:v>
      </x:c>
      <x:c r="I15" s="2"/>
    </x:row>
    <x:row r="16" ht="68" customHeight="1">
      <x:c r="A16" s="2" t="str">
        <x:v>T01-09</x:v>
      </x:c>
      <x:c r="B16" s="10" t="str">
        <x:v>Wetness and qualified contact/hold-time control</x:v>
      </x:c>
      <x:c r="C16" s="11" t="str"/>
      <x:c r="D16" s="11" t="str"/>
      <x:c r="E16" s="11" t="str"/>
      <x:c r="F16" s="12" t="str"/>
      <x:c r="G16" s="11" t="str">
        <x:v>Open</x:v>
      </x:c>
      <x:c r="H16" s="10" t="str">
        <x:f>IF(OR(G16="Complete",G16="N/A justified"),IF(AND(C16&lt;&gt;"",D16&lt;&gt;"",E16&lt;&gt;"",ISNUMBER(F16),F16&gt;0),"Ready for review","Incomplete record"),"Open item")</x:f>
        <x:v>Open item</x:v>
      </x:c>
      <x:c r="I16" s="2"/>
    </x:row>
    <x:row r="17" ht="68" customHeight="1">
      <x:c r="A17" s="2" t="str">
        <x:v>T01-10</x:v>
      </x:c>
      <x:c r="B17" s="10" t="str">
        <x:v>Rinse/removal step and residue-control rationale</x:v>
      </x:c>
      <x:c r="C17" s="11" t="str"/>
      <x:c r="D17" s="11" t="str"/>
      <x:c r="E17" s="11" t="str"/>
      <x:c r="F17" s="12" t="str"/>
      <x:c r="G17" s="11" t="str">
        <x:v>Open</x:v>
      </x:c>
      <x:c r="H17" s="10" t="str">
        <x:f>IF(OR(G17="Complete",G17="N/A justified"),IF(AND(C17&lt;&gt;"",D17&lt;&gt;"",E17&lt;&gt;"",ISNUMBER(F17),F17&gt;0),"Ready for review","Incomplete record"),"Open item")</x:f>
        <x:v>Open item</x:v>
      </x:c>
      <x:c r="I17" s="2"/>
    </x:row>
    <x:row r="18" ht="68" customHeight="1">
      <x:c r="A18" s="2" t="str">
        <x:v>T01-11</x:v>
      </x:c>
      <x:c r="B18" s="10" t="str">
        <x:v>In-process observations and required records</x:v>
      </x:c>
      <x:c r="C18" s="11" t="str"/>
      <x:c r="D18" s="11" t="str"/>
      <x:c r="E18" s="11" t="str"/>
      <x:c r="F18" s="12" t="str"/>
      <x:c r="G18" s="11" t="str">
        <x:v>Open</x:v>
      </x:c>
      <x:c r="H18" s="10" t="str">
        <x:f>IF(OR(G18="Complete",G18="N/A justified"),IF(AND(C18&lt;&gt;"",D18&lt;&gt;"",E18&lt;&gt;"",ISNUMBER(F18),F18&gt;0),"Ready for review","Incomplete record"),"Open item")</x:f>
        <x:v>Open item</x:v>
      </x:c>
      <x:c r="I18" s="2"/>
    </x:row>
    <x:row r="19" ht="68" customHeight="1">
      <x:c r="A19" s="2" t="str">
        <x:v>T01-12</x:v>
      </x:c>
      <x:c r="B19" s="10" t="str">
        <x:v>Chemical, microbiological, transfer or visual sampling requirements</x:v>
      </x:c>
      <x:c r="C19" s="11" t="str"/>
      <x:c r="D19" s="11" t="str"/>
      <x:c r="E19" s="11" t="str"/>
      <x:c r="F19" s="12" t="str"/>
      <x:c r="G19" s="11" t="str">
        <x:v>Open</x:v>
      </x:c>
      <x:c r="H19" s="10" t="str">
        <x:f>IF(OR(G19="Complete",G19="N/A justified"),IF(AND(C19&lt;&gt;"",D19&lt;&gt;"",E19&lt;&gt;"",ISNUMBER(F19),F19&gt;0),"Ready for review","Incomplete record"),"Open item")</x:f>
        <x:v>Open item</x:v>
      </x:c>
      <x:c r="I19" s="2"/>
    </x:row>
    <x:row r="20" ht="68" customHeight="1">
      <x:c r="A20" s="2" t="str">
        <x:v>T01-13</x:v>
      </x:c>
      <x:c r="B20" s="10" t="str">
        <x:v>Deviation, stop-work and escalation triggers</x:v>
      </x:c>
      <x:c r="C20" s="11" t="str"/>
      <x:c r="D20" s="11" t="str"/>
      <x:c r="E20" s="11" t="str"/>
      <x:c r="F20" s="12" t="str"/>
      <x:c r="G20" s="11" t="str">
        <x:v>Open</x:v>
      </x:c>
      <x:c r="H20" s="10" t="str">
        <x:f>IF(OR(G20="Complete",G20="N/A justified"),IF(AND(C20&lt;&gt;"",D20&lt;&gt;"",E20&lt;&gt;"",ISNUMBER(F20),F20&gt;0),"Ready for review","Incomplete record"),"Open item")</x:f>
        <x:v>Open item</x:v>
      </x:c>
      <x:c r="I20" s="2"/>
    </x:row>
    <x:row r="21" ht="68" customHeight="1">
      <x:c r="A21" s="2" t="str">
        <x:v>T01-14</x:v>
      </x:c>
      <x:c r="B21" s="10" t="str">
        <x:v>Training, effectiveness check and periodic review</x:v>
      </x:c>
      <x:c r="C21" s="11" t="str"/>
      <x:c r="D21" s="11" t="str"/>
      <x:c r="E21" s="11" t="str"/>
      <x:c r="F21" s="12" t="str"/>
      <x:c r="G21" s="11" t="str">
        <x:v>Open</x:v>
      </x:c>
      <x:c r="H21" s="10" t="str">
        <x:f>IF(OR(G21="Complete",G21="N/A justified"),IF(AND(C21&lt;&gt;"",D21&lt;&gt;"",E21&lt;&gt;"",ISNUMBER(F21),F21&gt;0),"Ready for review","Incomplete record"),"Open item")</x:f>
        <x:v>Open item</x:v>
      </x:c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4" t="str">
        <x:v>Completion checks data entry only. N/A requires a reason in the entry and an evidence reference.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4" t="str">
        <x:v>Record review and disposition in the controlled site workflow. No electronic audit trail or signature is provided.</x:v>
      </x:c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</x:sheetData>
  <x:conditionalFormatting sqref="H8:H21">
    <x:cfRule type="containsText" dxfId="0" priority="1" operator="containsText" text="Incomplete"/>
    <x:cfRule type="containsText" dxfId="1" priority="2" operator="containsText" text="Departure"/>
  </x:conditionalFormatting>
  <x:dataValidations count="1">
    <x:dataValidation type="list" sqref="G8:G21">
      <x:formula1>"Open,In progress,Complete,N/A justified"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49" hidden="0" customWidth="1"/>
    <x:col min="3" max="3" width="55" hidden="0" customWidth="1"/>
    <x:col min="4" max="4" width="34" hidden="0" customWidth="1"/>
    <x:col min="5" max="5" width="25" hidden="0" customWidth="1"/>
    <x:col min="6" max="6" width="16" hidden="0" customWidth="1"/>
    <x:col min="7" max="7" width="23" hidden="0" customWidth="1"/>
    <x:col min="8" max="8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T02 Risk-based qualification protocol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Version 2.1 · Enter evidence and actual observations. Amber cells are editable.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Site / task / SOP</x:v>
      </x:c>
      <x:c r="B5" s="9" t="str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8" t="str">
        <x:v>Field ID</x:v>
      </x:c>
      <x:c r="B7" s="8" t="str">
        <x:v>Field</x:v>
      </x:c>
      <x:c r="C7" s="8" t="str">
        <x:v>Entry or observation</x:v>
      </x:c>
      <x:c r="D7" s="8" t="str">
        <x:v>Evidence reference</x:v>
      </x:c>
      <x:c r="E7" s="8" t="str">
        <x:v>Responsible person</x:v>
      </x:c>
      <x:c r="F7" s="8" t="str">
        <x:v>Date</x:v>
      </x:c>
      <x:c r="G7" s="8" t="str">
        <x:v>Status</x:v>
      </x:c>
      <x:c r="H7" s="8" t="str">
        <x:v>Record completeness</x:v>
      </x:c>
      <x:c r="I7" s="2"/>
    </x:row>
    <x:row r="8" ht="68" customHeight="1">
      <x:c r="A8" s="2" t="str">
        <x:v>T02-01</x:v>
      </x:c>
      <x:c r="B8" s="10" t="str">
        <x:v>Protocol identifier, version and approval status</x:v>
      </x:c>
      <x:c r="C8" s="11" t="str"/>
      <x:c r="D8" s="11" t="str"/>
      <x:c r="E8" s="11" t="str"/>
      <x:c r="F8" s="12" t="str"/>
      <x:c r="G8" s="11" t="str">
        <x:v>Open</x:v>
      </x:c>
      <x:c r="H8" s="10" t="str">
        <x:f>IF(OR(G8="Complete",G8="N/A justified"),IF(AND(C8&lt;&gt;"",D8&lt;&gt;"",E8&lt;&gt;"",ISNUMBER(F8),F8&gt;0),"Ready for review","Incomplete record"),"Open item")</x:f>
        <x:v>Open item</x:v>
      </x:c>
      <x:c r="I8" s="2"/>
    </x:row>
    <x:row r="9" ht="68" customHeight="1">
      <x:c r="A9" s="2" t="str">
        <x:v>T02-02</x:v>
      </x:c>
      <x:c r="B9" s="10" t="str">
        <x:v>Process purpose and qualified claim boundary</x:v>
      </x:c>
      <x:c r="C9" s="11" t="str"/>
      <x:c r="D9" s="11" t="str"/>
      <x:c r="E9" s="11" t="str"/>
      <x:c r="F9" s="12" t="str"/>
      <x:c r="G9" s="11" t="str">
        <x:v>Open</x:v>
      </x:c>
      <x:c r="H9" s="10" t="str">
        <x:f>IF(OR(G9="Complete",G9="N/A justified"),IF(AND(C9&lt;&gt;"",D9&lt;&gt;"",E9&lt;&gt;"",ISNUMBER(F9),F9&gt;0),"Ready for review","Incomplete record"),"Open item")</x:f>
        <x:v>Open item</x:v>
      </x:c>
      <x:c r="I9" s="2"/>
    </x:row>
    <x:row r="10" ht="68" customHeight="1">
      <x:c r="A10" s="2" t="str">
        <x:v>T02-03</x:v>
      </x:c>
      <x:c r="B10" s="10" t="str">
        <x:v>Equipment/area/surface families and worst-case rationale</x:v>
      </x:c>
      <x:c r="C10" s="11" t="str"/>
      <x:c r="D10" s="11" t="str"/>
      <x:c r="E10" s="11" t="str"/>
      <x:c r="F10" s="12" t="str"/>
      <x:c r="G10" s="11" t="str">
        <x:v>Open</x:v>
      </x:c>
      <x:c r="H10" s="10" t="str">
        <x:f>IF(OR(G10="Complete",G10="N/A justified"),IF(AND(C10&lt;&gt;"",D10&lt;&gt;"",E10&lt;&gt;"",ISNUMBER(F10),F10&gt;0),"Ready for review","Incomplete record"),"Open item")</x:f>
        <x:v>Open item</x:v>
      </x:c>
      <x:c r="I10" s="2"/>
    </x:row>
    <x:row r="11" ht="68" customHeight="1">
      <x:c r="A11" s="2" t="str">
        <x:v>T02-04</x:v>
      </x:c>
      <x:c r="B11" s="10" t="str">
        <x:v>Residue, microorganism or surrogate challenge and rationale</x:v>
      </x:c>
      <x:c r="C11" s="11" t="str"/>
      <x:c r="D11" s="11" t="str"/>
      <x:c r="E11" s="11" t="str"/>
      <x:c r="F11" s="12" t="str"/>
      <x:c r="G11" s="11" t="str">
        <x:v>Open</x:v>
      </x:c>
      <x:c r="H11" s="10" t="str">
        <x:f>IF(OR(G11="Complete",G11="N/A justified"),IF(AND(C11&lt;&gt;"",D11&lt;&gt;"",E11&lt;&gt;"",ISNUMBER(F11),F11&gt;0),"Ready for review","Incomplete record"),"Open item")</x:f>
        <x:v>Open item</x:v>
      </x:c>
      <x:c r="I11" s="2"/>
    </x:row>
    <x:row r="12" ht="68" customHeight="1">
      <x:c r="A12" s="2" t="str">
        <x:v>T02-05</x:v>
      </x:c>
      <x:c r="B12" s="10" t="str">
        <x:v>Operator population, training status and planned variability</x:v>
      </x:c>
      <x:c r="C12" s="11" t="str"/>
      <x:c r="D12" s="11" t="str"/>
      <x:c r="E12" s="11" t="str"/>
      <x:c r="F12" s="12" t="str"/>
      <x:c r="G12" s="11" t="str">
        <x:v>Open</x:v>
      </x:c>
      <x:c r="H12" s="10" t="str">
        <x:f>IF(OR(G12="Complete",G12="N/A justified"),IF(AND(C12&lt;&gt;"",D12&lt;&gt;"",E12&lt;&gt;"",ISNUMBER(F12),F12&gt;0),"Ready for review","Incomplete record"),"Open item")</x:f>
        <x:v>Open item</x:v>
      </x:c>
      <x:c r="I12" s="2"/>
    </x:row>
    <x:row r="13" ht="68" customHeight="1">
      <x:c r="A13" s="2" t="str">
        <x:v>T02-06</x:v>
      </x:c>
      <x:c r="B13" s="10" t="str">
        <x:v>Wipe/agent combinations, lots and compatibility evidence</x:v>
      </x:c>
      <x:c r="C13" s="11" t="str"/>
      <x:c r="D13" s="11" t="str"/>
      <x:c r="E13" s="11" t="str"/>
      <x:c r="F13" s="12" t="str"/>
      <x:c r="G13" s="11" t="str">
        <x:v>Open</x:v>
      </x:c>
      <x:c r="H13" s="10" t="str">
        <x:f>IF(OR(G13="Complete",G13="N/A justified"),IF(AND(C13&lt;&gt;"",D13&lt;&gt;"",E13&lt;&gt;"",ISNUMBER(F13),F13&gt;0),"Ready for review","Incomplete record"),"Open item")</x:f>
        <x:v>Open item</x:v>
      </x:c>
      <x:c r="I13" s="2"/>
    </x:row>
    <x:row r="14" ht="68" customHeight="1">
      <x:c r="A14" s="2" t="str">
        <x:v>T02-07</x:v>
      </x:c>
      <x:c r="B14" s="10" t="str">
        <x:v>Qualified settings: wetness, contact/hold time, sequence and exchange rule</x:v>
      </x:c>
      <x:c r="C14" s="11" t="str"/>
      <x:c r="D14" s="11" t="str"/>
      <x:c r="E14" s="11" t="str"/>
      <x:c r="F14" s="12" t="str"/>
      <x:c r="G14" s="11" t="str">
        <x:v>Open</x:v>
      </x:c>
      <x:c r="H14" s="10" t="str">
        <x:f>IF(OR(G14="Complete",G14="N/A justified"),IF(AND(C14&lt;&gt;"",D14&lt;&gt;"",E14&lt;&gt;"",ISNUMBER(F14),F14&gt;0),"Ready for review","Incomplete record"),"Open item")</x:f>
        <x:v>Open item</x:v>
      </x:c>
      <x:c r="I14" s="2"/>
    </x:row>
    <x:row r="15" ht="68" customHeight="1">
      <x:c r="A15" s="2" t="str">
        <x:v>T02-08</x:v>
      </x:c>
      <x:c r="B15" s="10" t="str">
        <x:v>Study design, runs, replicates and randomisation/blocking</x:v>
      </x:c>
      <x:c r="C15" s="11" t="str"/>
      <x:c r="D15" s="11" t="str"/>
      <x:c r="E15" s="11" t="str"/>
      <x:c r="F15" s="12" t="str"/>
      <x:c r="G15" s="11" t="str">
        <x:v>Open</x:v>
      </x:c>
      <x:c r="H15" s="10" t="str">
        <x:f>IF(OR(G15="Complete",G15="N/A justified"),IF(AND(C15&lt;&gt;"",D15&lt;&gt;"",E15&lt;&gt;"",ISNUMBER(F15),F15&gt;0),"Ready for review","Incomplete record"),"Open item")</x:f>
        <x:v>Open item</x:v>
      </x:c>
      <x:c r="I15" s="2"/>
    </x:row>
    <x:row r="16" ht="68" customHeight="1">
      <x:c r="A16" s="2" t="str">
        <x:v>T02-09</x:v>
      </x:c>
      <x:c r="B16" s="10" t="str">
        <x:v>Chemical sampling plan and method suitability/recovery</x:v>
      </x:c>
      <x:c r="C16" s="11" t="str"/>
      <x:c r="D16" s="11" t="str"/>
      <x:c r="E16" s="11" t="str"/>
      <x:c r="F16" s="12" t="str"/>
      <x:c r="G16" s="11" t="str">
        <x:v>Open</x:v>
      </x:c>
      <x:c r="H16" s="10" t="str">
        <x:f>IF(OR(G16="Complete",G16="N/A justified"),IF(AND(C16&lt;&gt;"",D16&lt;&gt;"",E16&lt;&gt;"",ISNUMBER(F16),F16&gt;0),"Ready for review","Incomplete record"),"Open item")</x:f>
        <x:v>Open item</x:v>
      </x:c>
      <x:c r="I16" s="2"/>
    </x:row>
    <x:row r="17" ht="68" customHeight="1">
      <x:c r="A17" s="2" t="str">
        <x:v>T02-10</x:v>
      </x:c>
      <x:c r="B17" s="10" t="str">
        <x:v>Microbiology sampling plan, neutralizer and controls</x:v>
      </x:c>
      <x:c r="C17" s="11" t="str"/>
      <x:c r="D17" s="11" t="str"/>
      <x:c r="E17" s="11" t="str"/>
      <x:c r="F17" s="12" t="str"/>
      <x:c r="G17" s="11" t="str">
        <x:v>Open</x:v>
      </x:c>
      <x:c r="H17" s="10" t="str">
        <x:f>IF(OR(G17="Complete",G17="N/A justified"),IF(AND(C17&lt;&gt;"",D17&lt;&gt;"",E17&lt;&gt;"",ISNUMBER(F17),F17&gt;0),"Ready for review","Incomplete record"),"Open item")</x:f>
        <x:v>Open item</x:v>
      </x:c>
      <x:c r="I17" s="2"/>
    </x:row>
    <x:row r="18" ht="68" customHeight="1">
      <x:c r="A18" s="2" t="str">
        <x:v>T02-11</x:v>
      </x:c>
      <x:c r="B18" s="10" t="str">
        <x:v>Transfer/redistribution, blank and positive-control plan</x:v>
      </x:c>
      <x:c r="C18" s="11" t="str"/>
      <x:c r="D18" s="11" t="str"/>
      <x:c r="E18" s="11" t="str"/>
      <x:c r="F18" s="12" t="str"/>
      <x:c r="G18" s="11" t="str">
        <x:v>Open</x:v>
      </x:c>
      <x:c r="H18" s="10" t="str">
        <x:f>IF(OR(G18="Complete",G18="N/A justified"),IF(AND(C18&lt;&gt;"",D18&lt;&gt;"",E18&lt;&gt;"",ISNUMBER(F18),F18&gt;0),"Ready for review","Incomplete record"),"Open item")</x:f>
        <x:v>Open item</x:v>
      </x:c>
      <x:c r="I18" s="2"/>
    </x:row>
    <x:row r="19" ht="68" customHeight="1">
      <x:c r="A19" s="2" t="str">
        <x:v>T02-12</x:v>
      </x:c>
      <x:c r="B19" s="10" t="str">
        <x:v>Predetermined acceptance criteria and censored-result handling</x:v>
      </x:c>
      <x:c r="C19" s="11" t="str"/>
      <x:c r="D19" s="11" t="str"/>
      <x:c r="E19" s="11" t="str"/>
      <x:c r="F19" s="12" t="str"/>
      <x:c r="G19" s="11" t="str">
        <x:v>Open</x:v>
      </x:c>
      <x:c r="H19" s="10" t="str">
        <x:f>IF(OR(G19="Complete",G19="N/A justified"),IF(AND(C19&lt;&gt;"",D19&lt;&gt;"",E19&lt;&gt;"",ISNUMBER(F19),F19&gt;0),"Ready for review","Incomplete record"),"Open item")</x:f>
        <x:v>Open item</x:v>
      </x:c>
      <x:c r="I19" s="2"/>
    </x:row>
    <x:row r="20" ht="68" customHeight="1">
      <x:c r="A20" s="2" t="str">
        <x:v>T02-13</x:v>
      </x:c>
      <x:c r="B20" s="10" t="str">
        <x:v>Deviation handling, invalid-run rules and repeat conditions</x:v>
      </x:c>
      <x:c r="C20" s="11" t="str"/>
      <x:c r="D20" s="11" t="str"/>
      <x:c r="E20" s="11" t="str"/>
      <x:c r="F20" s="12" t="str"/>
      <x:c r="G20" s="11" t="str">
        <x:v>Open</x:v>
      </x:c>
      <x:c r="H20" s="10" t="str">
        <x:f>IF(OR(G20="Complete",G20="N/A justified"),IF(AND(C20&lt;&gt;"",D20&lt;&gt;"",E20&lt;&gt;"",ISNUMBER(F20),F20&gt;0),"Ready for review","Incomplete record"),"Open item")</x:f>
        <x:v>Open item</x:v>
      </x:c>
      <x:c r="I20" s="2"/>
    </x:row>
    <x:row r="21" ht="68" customHeight="1">
      <x:c r="A21" s="2" t="str">
        <x:v>T02-14</x:v>
      </x:c>
      <x:c r="B21" s="10" t="str">
        <x:v>QA disposition, report, requalification and change triggers</x:v>
      </x:c>
      <x:c r="C21" s="11" t="str"/>
      <x:c r="D21" s="11" t="str"/>
      <x:c r="E21" s="11" t="str"/>
      <x:c r="F21" s="12" t="str"/>
      <x:c r="G21" s="11" t="str">
        <x:v>Open</x:v>
      </x:c>
      <x:c r="H21" s="10" t="str">
        <x:f>IF(OR(G21="Complete",G21="N/A justified"),IF(AND(C21&lt;&gt;"",D21&lt;&gt;"",E21&lt;&gt;"",ISNUMBER(F21),F21&gt;0),"Ready for review","Incomplete record"),"Open item")</x:f>
        <x:v>Open item</x:v>
      </x:c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4" t="str">
        <x:v>Completion checks data entry only. N/A requires a reason in the entry and an evidence reference.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4" t="str">
        <x:v>Record review and disposition in the controlled site workflow. No electronic audit trail or signature is provided.</x:v>
      </x:c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</x:sheetData>
  <x:conditionalFormatting sqref="H8:H21">
    <x:cfRule type="containsText" dxfId="2" priority="1" operator="containsText" text="Incomplete"/>
    <x:cfRule type="containsText" dxfId="3" priority="2" operator="containsText" text="Departure"/>
  </x:conditionalFormatting>
  <x:dataValidations count="1">
    <x:dataValidation type="list" sqref="G8:G21">
      <x:formula1>"Open,In progress,Complete,N/A justified"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36" hidden="0" customWidth="1"/>
    <x:col min="3" max="3" width="40" hidden="0" customWidth="1"/>
    <x:col min="4" max="4" width="40" hidden="0" customWidth="1"/>
    <x:col min="5" max="5" width="24" hidden="0" customWidth="1"/>
    <x:col min="6" max="6" width="30" hidden="0" customWidth="1"/>
    <x:col min="7" max="7" width="24" hidden="0" customWidth="1"/>
    <x:col min="8" max="8" width="15" hidden="0" customWidth="1"/>
    <x:col min="9" max="9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T03 Operator observation and qualification checklist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Version 2.1 · Enter evidence and actual observations. Amber cells are editable.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Site / task / SOP</x:v>
      </x:c>
      <x:c r="B5" s="9" t="str"/>
      <x:c r="C5" s="2"/>
      <x:c r="D5" s="2" t="str">
        <x:v>Operator / observer</x:v>
      </x:c>
      <x:c r="E5" s="9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8" t="str">
        <x:v>Criterion ID</x:v>
      </x:c>
      <x:c r="B7" s="8" t="str">
        <x:v>Criterion</x:v>
      </x:c>
      <x:c r="C7" s="8" t="str">
        <x:v>Expected per SOP</x:v>
      </x:c>
      <x:c r="D7" s="8" t="str">
        <x:v>Actual observation</x:v>
      </x:c>
      <x:c r="E7" s="8" t="str">
        <x:v>Observation result</x:v>
      </x:c>
      <x:c r="F7" s="8" t="str">
        <x:v>Evidence or deviation ref</x:v>
      </x:c>
      <x:c r="G7" s="8" t="str">
        <x:v>Observer</x:v>
      </x:c>
      <x:c r="H7" s="8" t="str">
        <x:v>Date</x:v>
      </x:c>
      <x:c r="I7" s="8" t="str">
        <x:v>Record completeness</x:v>
      </x:c>
    </x:row>
    <x:row r="8" ht="68" customHeight="1">
      <x:c r="A8" s="2" t="str">
        <x:v>T03-01</x:v>
      </x:c>
      <x:c r="B8" s="10" t="str">
        <x:v>Approved wipe and agent</x:v>
      </x:c>
      <x:c r="C8" s="11" t="str"/>
      <x:c r="D8" s="11" t="str"/>
      <x:c r="E8" s="11" t="str">
        <x:v>Not observed</x:v>
      </x:c>
      <x:c r="F8" s="11" t="str"/>
      <x:c r="G8" s="11" t="str"/>
      <x:c r="H8" s="12" t="str"/>
      <x:c r="I8" s="10" t="str">
        <x:f>IF(E8="Departure","Departure to review",IF(OR(E8="Conforms",E8="N/A justified"),IF(AND(C8&lt;&gt;"",D8&lt;&gt;"",F8&lt;&gt;"",G8&lt;&gt;"",ISNUMBER(H8),H8&gt;0),"Ready for review","Incomplete record"),"Open observation"))</x:f>
        <x:v>Open observation</x:v>
      </x:c>
    </x:row>
    <x:row r="9" ht="68" customHeight="1">
      <x:c r="A9" s="2" t="str">
        <x:v>T03-02</x:v>
      </x:c>
      <x:c r="B9" s="10" t="str">
        <x:v>Safety and containment</x:v>
      </x:c>
      <x:c r="C9" s="11" t="str"/>
      <x:c r="D9" s="11" t="str"/>
      <x:c r="E9" s="11" t="str">
        <x:v>Not observed</x:v>
      </x:c>
      <x:c r="F9" s="11" t="str"/>
      <x:c r="G9" s="11" t="str"/>
      <x:c r="H9" s="12" t="str"/>
      <x:c r="I9" s="10" t="str">
        <x:f>IF(E9="Departure","Departure to review",IF(OR(E9="Conforms",E9="N/A justified"),IF(AND(C9&lt;&gt;"",D9&lt;&gt;"",F9&lt;&gt;"",G9&lt;&gt;"",ISNUMBER(H9),H9&gt;0),"Ready for review","Incomplete record"),"Open observation"))</x:f>
        <x:v>Open observation</x:v>
      </x:c>
    </x:row>
    <x:row r="10" ht="68" customHeight="1">
      <x:c r="A10" s="2" t="str">
        <x:v>T03-03</x:v>
      </x:c>
      <x:c r="B10" s="10" t="str">
        <x:v>Surface preparation and access</x:v>
      </x:c>
      <x:c r="C10" s="11" t="str"/>
      <x:c r="D10" s="11" t="str"/>
      <x:c r="E10" s="11" t="str">
        <x:v>Not observed</x:v>
      </x:c>
      <x:c r="F10" s="11" t="str"/>
      <x:c r="G10" s="11" t="str"/>
      <x:c r="H10" s="12" t="str"/>
      <x:c r="I10" s="10" t="str">
        <x:f>IF(E10="Departure","Departure to review",IF(OR(E10="Conforms",E10="N/A justified"),IF(AND(C10&lt;&gt;"",D10&lt;&gt;"",F10&lt;&gt;"",G10&lt;&gt;"",ISNUMBER(H10),H10&gt;0),"Ready for review","Incomplete record"),"Open observation"))</x:f>
        <x:v>Open observation</x:v>
      </x:c>
    </x:row>
    <x:row r="11" ht="68" customHeight="1">
      <x:c r="A11" s="2" t="str">
        <x:v>T03-04</x:v>
      </x:c>
      <x:c r="B11" s="10" t="str">
        <x:v>Application and wetness</x:v>
      </x:c>
      <x:c r="C11" s="11" t="str"/>
      <x:c r="D11" s="11" t="str"/>
      <x:c r="E11" s="11" t="str">
        <x:v>Not observed</x:v>
      </x:c>
      <x:c r="F11" s="11" t="str"/>
      <x:c r="G11" s="11" t="str"/>
      <x:c r="H11" s="12" t="str"/>
      <x:c r="I11" s="10" t="str">
        <x:f>IF(E11="Departure","Departure to review",IF(OR(E11="Conforms",E11="N/A justified"),IF(AND(C11&lt;&gt;"",D11&lt;&gt;"",F11&lt;&gt;"",G11&lt;&gt;"",ISNUMBER(H11),H11&gt;0),"Ready for review","Incomplete record"),"Open observation"))</x:f>
        <x:v>Open observation</x:v>
      </x:c>
    </x:row>
    <x:row r="12" ht="68" customHeight="1">
      <x:c r="A12" s="2" t="str">
        <x:v>T03-05</x:v>
      </x:c>
      <x:c r="B12" s="10" t="str">
        <x:v>Route coverage and features</x:v>
      </x:c>
      <x:c r="C12" s="11" t="str"/>
      <x:c r="D12" s="11" t="str"/>
      <x:c r="E12" s="11" t="str">
        <x:v>Not observed</x:v>
      </x:c>
      <x:c r="F12" s="11" t="str"/>
      <x:c r="G12" s="11" t="str"/>
      <x:c r="H12" s="12" t="str"/>
      <x:c r="I12" s="10" t="str">
        <x:f>IF(E12="Departure","Departure to review",IF(OR(E12="Conforms",E12="N/A justified"),IF(AND(C12&lt;&gt;"",D12&lt;&gt;"",F12&lt;&gt;"",G12&lt;&gt;"",ISNUMBER(H12),H12&gt;0),"Ready for review","Incomplete record"),"Open observation"))</x:f>
        <x:v>Open observation</x:v>
      </x:c>
    </x:row>
    <x:row r="13" ht="68" customHeight="1">
      <x:c r="A13" s="2" t="str">
        <x:v>T03-06</x:v>
      </x:c>
      <x:c r="B13" s="10" t="str">
        <x:v>Face tracking and exchange</x:v>
      </x:c>
      <x:c r="C13" s="11" t="str"/>
      <x:c r="D13" s="11" t="str"/>
      <x:c r="E13" s="11" t="str">
        <x:v>Not observed</x:v>
      </x:c>
      <x:c r="F13" s="11" t="str"/>
      <x:c r="G13" s="11" t="str"/>
      <x:c r="H13" s="12" t="str"/>
      <x:c r="I13" s="10" t="str">
        <x:f>IF(E13="Departure","Departure to review",IF(OR(E13="Conforms",E13="N/A justified"),IF(AND(C13&lt;&gt;"",D13&lt;&gt;"",F13&lt;&gt;"",G13&lt;&gt;"",ISNUMBER(H13),H13&gt;0),"Ready for review","Incomplete record"),"Open observation"))</x:f>
        <x:v>Open observation</x:v>
      </x:c>
    </x:row>
    <x:row r="14" ht="68" customHeight="1">
      <x:c r="A14" s="2" t="str">
        <x:v>T03-07</x:v>
      </x:c>
      <x:c r="B14" s="10" t="str">
        <x:v>Timing and interruptions</x:v>
      </x:c>
      <x:c r="C14" s="11" t="str"/>
      <x:c r="D14" s="11" t="str"/>
      <x:c r="E14" s="11" t="str">
        <x:v>Not observed</x:v>
      </x:c>
      <x:c r="F14" s="11" t="str"/>
      <x:c r="G14" s="11" t="str"/>
      <x:c r="H14" s="12" t="str"/>
      <x:c r="I14" s="10" t="str">
        <x:f>IF(E14="Departure","Departure to review",IF(OR(E14="Conforms",E14="N/A justified"),IF(AND(C14&lt;&gt;"",D14&lt;&gt;"",F14&lt;&gt;"",G14&lt;&gt;"",ISNUMBER(H14),H14&gt;0),"Ready for review","Incomplete record"),"Open observation"))</x:f>
        <x:v>Open observation</x:v>
      </x:c>
    </x:row>
    <x:row r="15" ht="68" customHeight="1">
      <x:c r="A15" s="2" t="str">
        <x:v>T03-08</x:v>
      </x:c>
      <x:c r="B15" s="10" t="str">
        <x:v>Residue removal where specified</x:v>
      </x:c>
      <x:c r="C15" s="11" t="str"/>
      <x:c r="D15" s="11" t="str"/>
      <x:c r="E15" s="11" t="str">
        <x:v>Not observed</x:v>
      </x:c>
      <x:c r="F15" s="11" t="str"/>
      <x:c r="G15" s="11" t="str"/>
      <x:c r="H15" s="12" t="str"/>
      <x:c r="I15" s="10" t="str">
        <x:f>IF(E15="Departure","Departure to review",IF(OR(E15="Conforms",E15="N/A justified"),IF(AND(C15&lt;&gt;"",D15&lt;&gt;"",F15&lt;&gt;"",G15&lt;&gt;"",ISNUMBER(H15),H15&gt;0),"Ready for review","Incomplete record"),"Open observation"))</x:f>
        <x:v>Open observation</x:v>
      </x:c>
    </x:row>
    <x:row r="16" ht="68" customHeight="1">
      <x:c r="A16" s="2" t="str">
        <x:v>T03-09</x:v>
      </x:c>
      <x:c r="B16" s="10" t="str">
        <x:v>Waste and containment restoration</x:v>
      </x:c>
      <x:c r="C16" s="11" t="str"/>
      <x:c r="D16" s="11" t="str"/>
      <x:c r="E16" s="11" t="str">
        <x:v>Not observed</x:v>
      </x:c>
      <x:c r="F16" s="11" t="str"/>
      <x:c r="G16" s="11" t="str"/>
      <x:c r="H16" s="12" t="str"/>
      <x:c r="I16" s="10" t="str">
        <x:f>IF(E16="Departure","Departure to review",IF(OR(E16="Conforms",E16="N/A justified"),IF(AND(C16&lt;&gt;"",D16&lt;&gt;"",F16&lt;&gt;"",G16&lt;&gt;"",ISNUMBER(H16),H16&gt;0),"Ready for review","Incomplete record"),"Open observation"))</x:f>
        <x:v>Open observation</x:v>
      </x:c>
    </x:row>
    <x:row r="17" ht="68" customHeight="1">
      <x:c r="A17" s="2" t="str">
        <x:v>T03-10</x:v>
      </x:c>
      <x:c r="B17" s="10" t="str">
        <x:v>Records and sample handoff</x:v>
      </x:c>
      <x:c r="C17" s="11" t="str"/>
      <x:c r="D17" s="11" t="str"/>
      <x:c r="E17" s="11" t="str">
        <x:v>Not observed</x:v>
      </x:c>
      <x:c r="F17" s="11" t="str"/>
      <x:c r="G17" s="11" t="str"/>
      <x:c r="H17" s="12" t="str"/>
      <x:c r="I17" s="10" t="str">
        <x:f>IF(E17="Departure","Departure to review",IF(OR(E17="Conforms",E17="N/A justified"),IF(AND(C17&lt;&gt;"",D17&lt;&gt;"",F17&lt;&gt;"",G17&lt;&gt;"",ISNUMBER(H17),H17&gt;0),"Ready for review","Incomplete record"),"Open observation"))</x:f>
        <x:v>Open observation</x:v>
      </x:c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4" t="str">
        <x:v>Completion checks data entry only. N/A requires a reason in the entry and an evidence reference.</x:v>
      </x:c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4" t="str">
        <x:v>Record review and disposition in the controlled site workflow. No electronic audit trail or signature is provided.</x:v>
      </x:c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</x:sheetData>
  <x:conditionalFormatting sqref="I8:I17">
    <x:cfRule type="containsText" dxfId="4" priority="1" operator="containsText" text="Incomplete"/>
    <x:cfRule type="containsText" dxfId="5" priority="2" operator="containsText" text="Departure"/>
  </x:conditionalFormatting>
  <x:dataValidations count="1">
    <x:dataValidation type="list" sqref="E8:E17">
      <x:formula1>"Not observed,Conforms,Departure,N/A justified"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49" hidden="0" customWidth="1"/>
    <x:col min="3" max="3" width="55" hidden="0" customWidth="1"/>
    <x:col min="4" max="4" width="34" hidden="0" customWidth="1"/>
    <x:col min="5" max="5" width="25" hidden="0" customWidth="1"/>
    <x:col min="6" max="6" width="16" hidden="0" customWidth="1"/>
    <x:col min="7" max="7" width="23" hidden="0" customWidth="1"/>
    <x:col min="8" max="8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T04 Surface–wipe–agent compatibility and risk matrix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Version 2.1 · Enter evidence and actual observations. Amber cells are editable.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Site / task / SOP</x:v>
      </x:c>
      <x:c r="B5" s="9" t="str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8" t="str">
        <x:v>Field ID</x:v>
      </x:c>
      <x:c r="B7" s="8" t="str">
        <x:v>Field</x:v>
      </x:c>
      <x:c r="C7" s="8" t="str">
        <x:v>Entry or observation</x:v>
      </x:c>
      <x:c r="D7" s="8" t="str">
        <x:v>Evidence reference</x:v>
      </x:c>
      <x:c r="E7" s="8" t="str">
        <x:v>Responsible person</x:v>
      </x:c>
      <x:c r="F7" s="8" t="str">
        <x:v>Date</x:v>
      </x:c>
      <x:c r="G7" s="8" t="str">
        <x:v>Status</x:v>
      </x:c>
      <x:c r="H7" s="8" t="str">
        <x:v>Record completeness</x:v>
      </x:c>
      <x:c r="I7" s="2"/>
    </x:row>
    <x:row r="8" ht="68" customHeight="1">
      <x:c r="A8" s="2" t="str">
        <x:v>T04-01</x:v>
      </x:c>
      <x:c r="B8" s="10" t="str">
        <x:v>Surface/equipment identifier, material, finish and geometry</x:v>
      </x:c>
      <x:c r="C8" s="11" t="str"/>
      <x:c r="D8" s="11" t="str"/>
      <x:c r="E8" s="11" t="str"/>
      <x:c r="F8" s="12" t="str"/>
      <x:c r="G8" s="11" t="str">
        <x:v>Open</x:v>
      </x:c>
      <x:c r="H8" s="10" t="str">
        <x:f>IF(OR(G8="Complete",G8="N/A justified"),IF(AND(C8&lt;&gt;"",D8&lt;&gt;"",E8&lt;&gt;"",ISNUMBER(F8),F8&gt;0),"Ready for review","Incomplete record"),"Open item")</x:f>
        <x:v>Open item</x:v>
      </x:c>
      <x:c r="I8" s="2"/>
    </x:row>
    <x:row r="9" ht="68" customHeight="1">
      <x:c r="A9" s="2" t="str">
        <x:v>T04-02</x:v>
      </x:c>
      <x:c r="B9" s="10" t="str">
        <x:v>Product-contact, cleanroom, BSC/isolator or other criticality</x:v>
      </x:c>
      <x:c r="C9" s="11" t="str"/>
      <x:c r="D9" s="11" t="str"/>
      <x:c r="E9" s="11" t="str"/>
      <x:c r="F9" s="12" t="str"/>
      <x:c r="G9" s="11" t="str">
        <x:v>Open</x:v>
      </x:c>
      <x:c r="H9" s="10" t="str">
        <x:f>IF(OR(G9="Complete",G9="N/A justified"),IF(AND(C9&lt;&gt;"",D9&lt;&gt;"",E9&lt;&gt;"",ISNUMBER(F9),F9&gt;0),"Ready for review","Incomplete record"),"Open item")</x:f>
        <x:v>Open item</x:v>
      </x:c>
      <x:c r="I9" s="2"/>
    </x:row>
    <x:row r="10" ht="68" customHeight="1">
      <x:c r="A10" s="2" t="str">
        <x:v>T04-03</x:v>
      </x:c>
      <x:c r="B10" s="10" t="str">
        <x:v>Contaminant/residue and cleaning or disinfection objective</x:v>
      </x:c>
      <x:c r="C10" s="11" t="str"/>
      <x:c r="D10" s="11" t="str"/>
      <x:c r="E10" s="11" t="str"/>
      <x:c r="F10" s="12" t="str"/>
      <x:c r="G10" s="11" t="str">
        <x:v>Open</x:v>
      </x:c>
      <x:c r="H10" s="10" t="str">
        <x:f>IF(OR(G10="Complete",G10="N/A justified"),IF(AND(C10&lt;&gt;"",D10&lt;&gt;"",E10&lt;&gt;"",ISNUMBER(F10),F10&gt;0),"Ready for review","Incomplete record"),"Open item")</x:f>
        <x:v>Open item</x:v>
      </x:c>
      <x:c r="I10" s="2"/>
    </x:row>
    <x:row r="11" ht="68" customHeight="1">
      <x:c r="A11" s="2" t="str">
        <x:v>T04-04</x:v>
      </x:c>
      <x:c r="B11" s="10" t="str">
        <x:v>Wipe substrate, construction, wetness delivery and lot controls</x:v>
      </x:c>
      <x:c r="C11" s="11" t="str"/>
      <x:c r="D11" s="11" t="str"/>
      <x:c r="E11" s="11" t="str"/>
      <x:c r="F11" s="12" t="str"/>
      <x:c r="G11" s="11" t="str">
        <x:v>Open</x:v>
      </x:c>
      <x:c r="H11" s="10" t="str">
        <x:f>IF(OR(G11="Complete",G11="N/A justified"),IF(AND(C11&lt;&gt;"",D11&lt;&gt;"",E11&lt;&gt;"",ISNUMBER(F11),F11&gt;0),"Ready for review","Incomplete record"),"Open item")</x:f>
        <x:v>Open item</x:v>
      </x:c>
      <x:c r="I11" s="2"/>
    </x:row>
    <x:row r="12" ht="68" customHeight="1">
      <x:c r="A12" s="2" t="str">
        <x:v>T04-05</x:v>
      </x:c>
      <x:c r="B12" s="10" t="str">
        <x:v>Agent identity, concentration/preparation basis and contact time</x:v>
      </x:c>
      <x:c r="C12" s="11" t="str"/>
      <x:c r="D12" s="11" t="str"/>
      <x:c r="E12" s="11" t="str"/>
      <x:c r="F12" s="12" t="str"/>
      <x:c r="G12" s="11" t="str">
        <x:v>Open</x:v>
      </x:c>
      <x:c r="H12" s="10" t="str">
        <x:f>IF(OR(G12="Complete",G12="N/A justified"),IF(AND(C12&lt;&gt;"",D12&lt;&gt;"",E12&lt;&gt;"",ISNUMBER(F12),F12&gt;0),"Ready for review","Incomplete record"),"Open item")</x:f>
        <x:v>Open item</x:v>
      </x:c>
      <x:c r="I12" s="2"/>
    </x:row>
    <x:row r="13" ht="68" customHeight="1">
      <x:c r="A13" s="2" t="str">
        <x:v>T04-06</x:v>
      </x:c>
      <x:c r="B13" s="10" t="str">
        <x:v>Material risks: corrosion, stress cracking, swelling, optical/finish change</x:v>
      </x:c>
      <x:c r="C13" s="11" t="str"/>
      <x:c r="D13" s="11" t="str"/>
      <x:c r="E13" s="11" t="str"/>
      <x:c r="F13" s="12" t="str"/>
      <x:c r="G13" s="11" t="str">
        <x:v>Open</x:v>
      </x:c>
      <x:c r="H13" s="10" t="str">
        <x:f>IF(OR(G13="Complete",G13="N/A justified"),IF(AND(C13&lt;&gt;"",D13&lt;&gt;"",E13&lt;&gt;"",ISNUMBER(F13),F13&gt;0),"Ready for review","Incomplete record"),"Open item")</x:f>
        <x:v>Open item</x:v>
      </x:c>
      <x:c r="I13" s="2"/>
    </x:row>
    <x:row r="14" ht="68" customHeight="1">
      <x:c r="A14" s="2" t="str">
        <x:v>T04-07</x:v>
      </x:c>
      <x:c r="B14" s="10" t="str">
        <x:v>Residue/adsorption/foaming/particulate and rinse-removal risks</x:v>
      </x:c>
      <x:c r="C14" s="11" t="str"/>
      <x:c r="D14" s="11" t="str"/>
      <x:c r="E14" s="11" t="str"/>
      <x:c r="F14" s="12" t="str"/>
      <x:c r="G14" s="11" t="str">
        <x:v>Open</x:v>
      </x:c>
      <x:c r="H14" s="10" t="str">
        <x:f>IF(OR(G14="Complete",G14="N/A justified"),IF(AND(C14&lt;&gt;"",D14&lt;&gt;"",E14&lt;&gt;"",ISNUMBER(F14),F14&gt;0),"Ready for review","Incomplete record"),"Open item")</x:f>
        <x:v>Open item</x:v>
      </x:c>
      <x:c r="I14" s="2"/>
    </x:row>
    <x:row r="15" ht="68" customHeight="1">
      <x:c r="A15" s="2" t="str">
        <x:v>T04-08</x:v>
      </x:c>
      <x:c r="B15" s="10" t="str">
        <x:v>Microbial efficacy, neutralization and transfer risks</x:v>
      </x:c>
      <x:c r="C15" s="11" t="str"/>
      <x:c r="D15" s="11" t="str"/>
      <x:c r="E15" s="11" t="str"/>
      <x:c r="F15" s="12" t="str"/>
      <x:c r="G15" s="11" t="str">
        <x:v>Open</x:v>
      </x:c>
      <x:c r="H15" s="10" t="str">
        <x:f>IF(OR(G15="Complete",G15="N/A justified"),IF(AND(C15&lt;&gt;"",D15&lt;&gt;"",E15&lt;&gt;"",ISNUMBER(F15),F15&gt;0),"Ready for review","Incomplete record"),"Open item")</x:f>
        <x:v>Open item</x:v>
      </x:c>
      <x:c r="I15" s="2"/>
    </x:row>
    <x:row r="16" ht="68" customHeight="1">
      <x:c r="A16" s="2" t="str">
        <x:v>T04-09</x:v>
      </x:c>
      <x:c r="B16" s="10" t="str">
        <x:v>Operator/exposure, containment and waste-disposal risks</x:v>
      </x:c>
      <x:c r="C16" s="11" t="str"/>
      <x:c r="D16" s="11" t="str"/>
      <x:c r="E16" s="11" t="str"/>
      <x:c r="F16" s="12" t="str"/>
      <x:c r="G16" s="11" t="str">
        <x:v>Open</x:v>
      </x:c>
      <x:c r="H16" s="10" t="str">
        <x:f>IF(OR(G16="Complete",G16="N/A justified"),IF(AND(C16&lt;&gt;"",D16&lt;&gt;"",E16&lt;&gt;"",ISNUMBER(F16),F16&gt;0),"Ready for review","Incomplete record"),"Open item")</x:f>
        <x:v>Open item</x:v>
      </x:c>
      <x:c r="I16" s="2"/>
    </x:row>
    <x:row r="17" ht="68" customHeight="1">
      <x:c r="A17" s="2" t="str">
        <x:v>T04-10</x:v>
      </x:c>
      <x:c r="B17" s="10" t="str">
        <x:v>Severity, occurrence, detectability and rationale</x:v>
      </x:c>
      <x:c r="C17" s="11" t="str"/>
      <x:c r="D17" s="11" t="str"/>
      <x:c r="E17" s="11" t="str"/>
      <x:c r="F17" s="12" t="str"/>
      <x:c r="G17" s="11" t="str">
        <x:v>Open</x:v>
      </x:c>
      <x:c r="H17" s="10" t="str">
        <x:f>IF(OR(G17="Complete",G17="N/A justified"),IF(AND(C17&lt;&gt;"",D17&lt;&gt;"",E17&lt;&gt;"",ISNUMBER(F17),F17&gt;0),"Ready for review","Incomplete record"),"Open item")</x:f>
        <x:v>Open item</x:v>
      </x:c>
      <x:c r="I17" s="2"/>
    </x:row>
    <x:row r="18" ht="68" customHeight="1">
      <x:c r="A18" s="2" t="str">
        <x:v>T04-11</x:v>
      </x:c>
      <x:c r="B18" s="10" t="str">
        <x:v>Existing controls and required qualification tests</x:v>
      </x:c>
      <x:c r="C18" s="11" t="str"/>
      <x:c r="D18" s="11" t="str"/>
      <x:c r="E18" s="11" t="str"/>
      <x:c r="F18" s="12" t="str"/>
      <x:c r="G18" s="11" t="str">
        <x:v>Open</x:v>
      </x:c>
      <x:c r="H18" s="10" t="str">
        <x:f>IF(OR(G18="Complete",G18="N/A justified"),IF(AND(C18&lt;&gt;"",D18&lt;&gt;"",E18&lt;&gt;"",ISNUMBER(F18),F18&gt;0),"Ready for review","Incomplete record"),"Open item")</x:f>
        <x:v>Open item</x:v>
      </x:c>
      <x:c r="I18" s="2"/>
    </x:row>
    <x:row r="19" ht="68" customHeight="1">
      <x:c r="A19" s="2" t="str">
        <x:v>T04-12</x:v>
      </x:c>
      <x:c r="B19" s="10" t="str">
        <x:v>Decision and unresolved conditions</x:v>
      </x:c>
      <x:c r="C19" s="11" t="str"/>
      <x:c r="D19" s="11" t="str"/>
      <x:c r="E19" s="11" t="str"/>
      <x:c r="F19" s="12" t="str"/>
      <x:c r="G19" s="11" t="str">
        <x:v>Open</x:v>
      </x:c>
      <x:c r="H19" s="10" t="str">
        <x:f>IF(OR(G19="Complete",G19="N/A justified"),IF(AND(C19&lt;&gt;"",D19&lt;&gt;"",E19&lt;&gt;"",ISNUMBER(F19),F19&gt;0),"Ready for review","Incomplete record"),"Open item")</x:f>
        <x:v>Open item</x:v>
      </x:c>
      <x:c r="I19" s="2"/>
    </x:row>
    <x:row r="20" ht="68" customHeight="1">
      <x:c r="A20" s="2" t="str">
        <x:v>T04-13</x:v>
      </x:c>
      <x:c r="B20" s="10" t="str">
        <x:v>Owner, due date, change-control and re-review trigger</x:v>
      </x:c>
      <x:c r="C20" s="11" t="str"/>
      <x:c r="D20" s="11" t="str"/>
      <x:c r="E20" s="11" t="str"/>
      <x:c r="F20" s="12" t="str"/>
      <x:c r="G20" s="11" t="str">
        <x:v>Open</x:v>
      </x:c>
      <x:c r="H20" s="10" t="str">
        <x:f>IF(OR(G20="Complete",G20="N/A justified"),IF(AND(C20&lt;&gt;"",D20&lt;&gt;"",E20&lt;&gt;"",ISNUMBER(F20),F20&gt;0),"Ready for review","Incomplete record"),"Open item")</x:f>
        <x:v>Open item</x:v>
      </x:c>
      <x:c r="I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4" t="str">
        <x:v>Completion checks data entry only. N/A requires a reason in the entry and an evidence reference.</x:v>
      </x:c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4" t="str">
        <x:v>Record review and disposition in the controlled site workflow. No electronic audit trail or signature is provided.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</x:sheetData>
  <x:conditionalFormatting sqref="H8:H20">
    <x:cfRule type="containsText" dxfId="6" priority="1" operator="containsText" text="Incomplete"/>
    <x:cfRule type="containsText" dxfId="7" priority="2" operator="containsText" text="Departure"/>
  </x:conditionalFormatting>
  <x:dataValidations count="1">
    <x:dataValidation type="list" sqref="G8:G20">
      <x:formula1>"Open,In progress,Complete,N/A justified"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49" hidden="0" customWidth="1"/>
    <x:col min="3" max="3" width="55" hidden="0" customWidth="1"/>
    <x:col min="4" max="4" width="34" hidden="0" customWidth="1"/>
    <x:col min="5" max="5" width="25" hidden="0" customWidth="1"/>
    <x:col min="6" max="6" width="16" hidden="0" customWidth="1"/>
    <x:col min="7" max="7" width="23" hidden="0" customWidth="1"/>
    <x:col min="8" max="8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T05 Sampling, recovery and neutralization map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Version 2.1 · Enter evidence and actual observations. Amber cells are editable.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Site / task / SOP</x:v>
      </x:c>
      <x:c r="B5" s="9" t="str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8" t="str">
        <x:v>Field ID</x:v>
      </x:c>
      <x:c r="B7" s="8" t="str">
        <x:v>Field</x:v>
      </x:c>
      <x:c r="C7" s="8" t="str">
        <x:v>Entry or observation</x:v>
      </x:c>
      <x:c r="D7" s="8" t="str">
        <x:v>Evidence reference</x:v>
      </x:c>
      <x:c r="E7" s="8" t="str">
        <x:v>Responsible person</x:v>
      </x:c>
      <x:c r="F7" s="8" t="str">
        <x:v>Date</x:v>
      </x:c>
      <x:c r="G7" s="8" t="str">
        <x:v>Status</x:v>
      </x:c>
      <x:c r="H7" s="8" t="str">
        <x:v>Record completeness</x:v>
      </x:c>
      <x:c r="I7" s="2"/>
    </x:row>
    <x:row r="8" ht="68" customHeight="1">
      <x:c r="A8" s="2" t="str">
        <x:v>T05-01</x:v>
      </x:c>
      <x:c r="B8" s="10" t="str">
        <x:v>Run, equipment/area and precise location identifier</x:v>
      </x:c>
      <x:c r="C8" s="11" t="str"/>
      <x:c r="D8" s="11" t="str"/>
      <x:c r="E8" s="11" t="str"/>
      <x:c r="F8" s="12" t="str"/>
      <x:c r="G8" s="11" t="str">
        <x:v>Open</x:v>
      </x:c>
      <x:c r="H8" s="10" t="str">
        <x:f>IF(OR(G8="Complete",G8="N/A justified"),IF(AND(C8&lt;&gt;"",D8&lt;&gt;"",E8&lt;&gt;"",ISNUMBER(F8),F8&gt;0),"Ready for review","Incomplete record"),"Open item")</x:f>
        <x:v>Open item</x:v>
      </x:c>
      <x:c r="I8" s="2"/>
    </x:row>
    <x:row r="9" ht="68" customHeight="1">
      <x:c r="A9" s="2" t="str">
        <x:v>T05-02</x:v>
      </x:c>
      <x:c r="B9" s="10" t="str">
        <x:v>Surface material, geometry and defined sampled area</x:v>
      </x:c>
      <x:c r="C9" s="11" t="str"/>
      <x:c r="D9" s="11" t="str"/>
      <x:c r="E9" s="11" t="str"/>
      <x:c r="F9" s="12" t="str"/>
      <x:c r="G9" s="11" t="str">
        <x:v>Open</x:v>
      </x:c>
      <x:c r="H9" s="10" t="str">
        <x:f>IF(OR(G9="Complete",G9="N/A justified"),IF(AND(C9&lt;&gt;"",D9&lt;&gt;"",E9&lt;&gt;"",ISNUMBER(F9),F9&gt;0),"Ready for review","Incomplete record"),"Open item")</x:f>
        <x:v>Open item</x:v>
      </x:c>
      <x:c r="I9" s="2"/>
    </x:row>
    <x:row r="10" ht="68" customHeight="1">
      <x:c r="A10" s="2" t="str">
        <x:v>T05-03</x:v>
      </x:c>
      <x:c r="B10" s="10" t="str">
        <x:v>Sampling purpose: chemical, microbiological, transfer, visual or other</x:v>
      </x:c>
      <x:c r="C10" s="11" t="str"/>
      <x:c r="D10" s="11" t="str"/>
      <x:c r="E10" s="11" t="str"/>
      <x:c r="F10" s="12" t="str"/>
      <x:c r="G10" s="11" t="str">
        <x:v>Open</x:v>
      </x:c>
      <x:c r="H10" s="10" t="str">
        <x:f>IF(OR(G10="Complete",G10="N/A justified"),IF(AND(C10&lt;&gt;"",D10&lt;&gt;"",E10&lt;&gt;"",ISNUMBER(F10),F10&gt;0),"Ready for review","Incomplete record"),"Open item")</x:f>
        <x:v>Open item</x:v>
      </x:c>
      <x:c r="I10" s="2"/>
    </x:row>
    <x:row r="11" ht="68" customHeight="1">
      <x:c r="A11" s="2" t="str">
        <x:v>T05-04</x:v>
      </x:c>
      <x:c r="B11" s="10" t="str">
        <x:v>Pre-clean challenge/state and post-clean sampling timepoint</x:v>
      </x:c>
      <x:c r="C11" s="11" t="str"/>
      <x:c r="D11" s="11" t="str"/>
      <x:c r="E11" s="11" t="str"/>
      <x:c r="F11" s="12" t="str"/>
      <x:c r="G11" s="11" t="str">
        <x:v>Open</x:v>
      </x:c>
      <x:c r="H11" s="10" t="str">
        <x:f>IF(OR(G11="Complete",G11="N/A justified"),IF(AND(C11&lt;&gt;"",D11&lt;&gt;"",E11&lt;&gt;"",ISNUMBER(F11),F11&gt;0),"Ready for review","Incomplete record"),"Open item")</x:f>
        <x:v>Open item</x:v>
      </x:c>
      <x:c r="I11" s="2"/>
    </x:row>
    <x:row r="12" ht="68" customHeight="1">
      <x:c r="A12" s="2" t="str">
        <x:v>T05-05</x:v>
      </x:c>
      <x:c r="B12" s="10" t="str">
        <x:v>Sampling device, solvent/neutralizer and preparation/lot</x:v>
      </x:c>
      <x:c r="C12" s="11" t="str"/>
      <x:c r="D12" s="11" t="str"/>
      <x:c r="E12" s="11" t="str"/>
      <x:c r="F12" s="12" t="str"/>
      <x:c r="G12" s="11" t="str">
        <x:v>Open</x:v>
      </x:c>
      <x:c r="H12" s="10" t="str">
        <x:f>IF(OR(G12="Complete",G12="N/A justified"),IF(AND(C12&lt;&gt;"",D12&lt;&gt;"",E12&lt;&gt;"",ISNUMBER(F12),F12&gt;0),"Ready for review","Incomplete record"),"Open item")</x:f>
        <x:v>Open item</x:v>
      </x:c>
      <x:c r="I12" s="2"/>
    </x:row>
    <x:row r="13" ht="68" customHeight="1">
      <x:c r="A13" s="2" t="str">
        <x:v>T05-06</x:v>
      </x:c>
      <x:c r="B13" s="10" t="str">
        <x:v>Sampling technique, direction, coverage and operator</x:v>
      </x:c>
      <x:c r="C13" s="11" t="str"/>
      <x:c r="D13" s="11" t="str"/>
      <x:c r="E13" s="11" t="str"/>
      <x:c r="F13" s="12" t="str"/>
      <x:c r="G13" s="11" t="str">
        <x:v>Open</x:v>
      </x:c>
      <x:c r="H13" s="10" t="str">
        <x:f>IF(OR(G13="Complete",G13="N/A justified"),IF(AND(C13&lt;&gt;"",D13&lt;&gt;"",E13&lt;&gt;"",ISNUMBER(F13),F13&gt;0),"Ready for review","Incomplete record"),"Open item")</x:f>
        <x:v>Open item</x:v>
      </x:c>
      <x:c r="I13" s="2"/>
    </x:row>
    <x:row r="14" ht="68" customHeight="1">
      <x:c r="A14" s="2" t="str">
        <x:v>T05-07</x:v>
      </x:c>
      <x:c r="B14" s="10" t="str">
        <x:v>Method identifier, LOQ/LOD and sample dilution plan</x:v>
      </x:c>
      <x:c r="C14" s="11" t="str"/>
      <x:c r="D14" s="11" t="str"/>
      <x:c r="E14" s="11" t="str"/>
      <x:c r="F14" s="12" t="str"/>
      <x:c r="G14" s="11" t="str">
        <x:v>Open</x:v>
      </x:c>
      <x:c r="H14" s="10" t="str">
        <x:f>IF(OR(G14="Complete",G14="N/A justified"),IF(AND(C14&lt;&gt;"",D14&lt;&gt;"",E14&lt;&gt;"",ISNUMBER(F14),F14&gt;0),"Ready for review","Incomplete record"),"Open item")</x:f>
        <x:v>Open item</x:v>
      </x:c>
      <x:c r="I14" s="2"/>
    </x:row>
    <x:row r="15" ht="68" customHeight="1">
      <x:c r="A15" s="2" t="str">
        <x:v>T05-08</x:v>
      </x:c>
      <x:c r="B15" s="10" t="str">
        <x:v>Recovery factor, recovery study reference and correction rule</x:v>
      </x:c>
      <x:c r="C15" s="11" t="str"/>
      <x:c r="D15" s="11" t="str"/>
      <x:c r="E15" s="11" t="str"/>
      <x:c r="F15" s="12" t="str"/>
      <x:c r="G15" s="11" t="str">
        <x:v>Open</x:v>
      </x:c>
      <x:c r="H15" s="10" t="str">
        <x:f>IF(OR(G15="Complete",G15="N/A justified"),IF(AND(C15&lt;&gt;"",D15&lt;&gt;"",E15&lt;&gt;"",ISNUMBER(F15),F15&gt;0),"Ready for review","Incomplete record"),"Open item")</x:f>
        <x:v>Open item</x:v>
      </x:c>
      <x:c r="I15" s="2"/>
    </x:row>
    <x:row r="16" ht="68" customHeight="1">
      <x:c r="A16" s="2" t="str">
        <x:v>T05-09</x:v>
      </x:c>
      <x:c r="B16" s="10" t="str">
        <x:v>Neutralization/inhibition controls and acceptance decision</x:v>
      </x:c>
      <x:c r="C16" s="11" t="str"/>
      <x:c r="D16" s="11" t="str"/>
      <x:c r="E16" s="11" t="str"/>
      <x:c r="F16" s="12" t="str"/>
      <x:c r="G16" s="11" t="str">
        <x:v>Open</x:v>
      </x:c>
      <x:c r="H16" s="10" t="str">
        <x:f>IF(OR(G16="Complete",G16="N/A justified"),IF(AND(C16&lt;&gt;"",D16&lt;&gt;"",E16&lt;&gt;"",ISNUMBER(F16),F16&gt;0),"Ready for review","Incomplete record"),"Open item")</x:f>
        <x:v>Open item</x:v>
      </x:c>
      <x:c r="I16" s="2"/>
    </x:row>
    <x:row r="17" ht="68" customHeight="1">
      <x:c r="A17" s="2" t="str">
        <x:v>T05-10</x:v>
      </x:c>
      <x:c r="B17" s="10" t="str">
        <x:v>Blank, negative, positive and carryover-control locations</x:v>
      </x:c>
      <x:c r="C17" s="11" t="str"/>
      <x:c r="D17" s="11" t="str"/>
      <x:c r="E17" s="11" t="str"/>
      <x:c r="F17" s="12" t="str"/>
      <x:c r="G17" s="11" t="str">
        <x:v>Open</x:v>
      </x:c>
      <x:c r="H17" s="10" t="str">
        <x:f>IF(OR(G17="Complete",G17="N/A justified"),IF(AND(C17&lt;&gt;"",D17&lt;&gt;"",E17&lt;&gt;"",ISNUMBER(F17),F17&gt;0),"Ready for review","Incomplete record"),"Open item")</x:f>
        <x:v>Open item</x:v>
      </x:c>
      <x:c r="I17" s="2"/>
    </x:row>
    <x:row r="18" ht="68" customHeight="1">
      <x:c r="A18" s="2" t="str">
        <x:v>T05-11</x:v>
      </x:c>
      <x:c r="B18" s="10" t="str">
        <x:v>Sample ID, custody, storage and analysis deadline</x:v>
      </x:c>
      <x:c r="C18" s="11" t="str"/>
      <x:c r="D18" s="11" t="str"/>
      <x:c r="E18" s="11" t="str"/>
      <x:c r="F18" s="12" t="str"/>
      <x:c r="G18" s="11" t="str">
        <x:v>Open</x:v>
      </x:c>
      <x:c r="H18" s="10" t="str">
        <x:f>IF(OR(G18="Complete",G18="N/A justified"),IF(AND(C18&lt;&gt;"",D18&lt;&gt;"",E18&lt;&gt;"",ISNUMBER(F18),F18&gt;0),"Ready for review","Incomplete record"),"Open item")</x:f>
        <x:v>Open item</x:v>
      </x:c>
      <x:c r="I18" s="2"/>
    </x:row>
    <x:row r="19" ht="68" customHeight="1">
      <x:c r="A19" s="2" t="str">
        <x:v>T05-12</x:v>
      </x:c>
      <x:c r="B19" s="10" t="str">
        <x:v>Predetermined acceptance criterion and result field</x:v>
      </x:c>
      <x:c r="C19" s="11" t="str"/>
      <x:c r="D19" s="11" t="str"/>
      <x:c r="E19" s="11" t="str"/>
      <x:c r="F19" s="12" t="str"/>
      <x:c r="G19" s="11" t="str">
        <x:v>Open</x:v>
      </x:c>
      <x:c r="H19" s="10" t="str">
        <x:f>IF(OR(G19="Complete",G19="N/A justified"),IF(AND(C19&lt;&gt;"",D19&lt;&gt;"",E19&lt;&gt;"",ISNUMBER(F19),F19&gt;0),"Ready for review","Incomplete record"),"Open item")</x:f>
        <x:v>Open item</x:v>
      </x:c>
      <x:c r="I19" s="2"/>
    </x:row>
    <x:row r="20" ht="68" customHeight="1">
      <x:c r="A20" s="2" t="str">
        <x:v>T05-13</x:v>
      </x:c>
      <x:c r="B20" s="10" t="str">
        <x:v>Censored-result handling and invalid/sample-deviation rule</x:v>
      </x:c>
      <x:c r="C20" s="11" t="str"/>
      <x:c r="D20" s="11" t="str"/>
      <x:c r="E20" s="11" t="str"/>
      <x:c r="F20" s="12" t="str"/>
      <x:c r="G20" s="11" t="str">
        <x:v>Open</x:v>
      </x:c>
      <x:c r="H20" s="10" t="str">
        <x:f>IF(OR(G20="Complete",G20="N/A justified"),IF(AND(C20&lt;&gt;"",D20&lt;&gt;"",E20&lt;&gt;"",ISNUMBER(F20),F20&gt;0),"Ready for review","Incomplete record"),"Open item")</x:f>
        <x:v>Open item</x:v>
      </x:c>
      <x:c r="I20" s="2"/>
    </x:row>
    <x:row r="21" ht="68" customHeight="1">
      <x:c r="A21" s="2" t="str">
        <x:v>T05-14</x:v>
      </x:c>
      <x:c r="B21" s="10" t="str">
        <x:v>Review, interpretation and QA disposition</x:v>
      </x:c>
      <x:c r="C21" s="11" t="str"/>
      <x:c r="D21" s="11" t="str"/>
      <x:c r="E21" s="11" t="str"/>
      <x:c r="F21" s="12" t="str"/>
      <x:c r="G21" s="11" t="str">
        <x:v>Open</x:v>
      </x:c>
      <x:c r="H21" s="10" t="str">
        <x:f>IF(OR(G21="Complete",G21="N/A justified"),IF(AND(C21&lt;&gt;"",D21&lt;&gt;"",E21&lt;&gt;"",ISNUMBER(F21),F21&gt;0),"Ready for review","Incomplete record"),"Open item")</x:f>
        <x:v>Open item</x:v>
      </x:c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4" t="str">
        <x:v>Completion checks data entry only. N/A requires a reason in the entry and an evidence reference.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4" t="str">
        <x:v>Record review and disposition in the controlled site workflow. No electronic audit trail or signature is provided.</x:v>
      </x:c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</x:sheetData>
  <x:conditionalFormatting sqref="H8:H21">
    <x:cfRule type="containsText" dxfId="8" priority="1" operator="containsText" text="Incomplete"/>
    <x:cfRule type="containsText" dxfId="9" priority="2" operator="containsText" text="Departure"/>
  </x:conditionalFormatting>
  <x:dataValidations count="1">
    <x:dataValidation type="list" sqref="G8:G21">
      <x:formula1>"Open,In progress,Complete,N/A justified"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49" hidden="0" customWidth="1"/>
    <x:col min="3" max="3" width="55" hidden="0" customWidth="1"/>
    <x:col min="4" max="4" width="34" hidden="0" customWidth="1"/>
    <x:col min="5" max="5" width="25" hidden="0" customWidth="1"/>
    <x:col min="6" max="6" width="16" hidden="0" customWidth="1"/>
    <x:col min="7" max="7" width="23" hidden="0" customWidth="1"/>
    <x:col min="8" max="8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T06 Deviation investigation and CAPA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Version 2.1 · Enter evidence and actual observations. Amber cells are editable.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Site / task / SOP</x:v>
      </x:c>
      <x:c r="B5" s="9" t="str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8" t="str">
        <x:v>Field ID</x:v>
      </x:c>
      <x:c r="B7" s="8" t="str">
        <x:v>Field</x:v>
      </x:c>
      <x:c r="C7" s="8" t="str">
        <x:v>Entry or observation</x:v>
      </x:c>
      <x:c r="D7" s="8" t="str">
        <x:v>Evidence reference</x:v>
      </x:c>
      <x:c r="E7" s="8" t="str">
        <x:v>Responsible person</x:v>
      </x:c>
      <x:c r="F7" s="8" t="str">
        <x:v>Date</x:v>
      </x:c>
      <x:c r="G7" s="8" t="str">
        <x:v>Status</x:v>
      </x:c>
      <x:c r="H7" s="8" t="str">
        <x:v>Record completeness</x:v>
      </x:c>
      <x:c r="I7" s="2"/>
    </x:row>
    <x:row r="8" ht="68" customHeight="1">
      <x:c r="A8" s="2" t="str">
        <x:v>T06-01</x:v>
      </x:c>
      <x:c r="B8" s="10" t="str">
        <x:v>Deviation ID, date, reporter and affected area/equipment</x:v>
      </x:c>
      <x:c r="C8" s="11" t="str"/>
      <x:c r="D8" s="11" t="str"/>
      <x:c r="E8" s="11" t="str"/>
      <x:c r="F8" s="12" t="str"/>
      <x:c r="G8" s="11" t="str">
        <x:v>Open</x:v>
      </x:c>
      <x:c r="H8" s="10" t="str">
        <x:f>IF(OR(G8="Complete",G8="N/A justified"),IF(AND(C8&lt;&gt;"",D8&lt;&gt;"",E8&lt;&gt;"",ISNUMBER(F8),F8&gt;0),"Ready for review","Incomplete record"),"Open item")</x:f>
        <x:v>Open item</x:v>
      </x:c>
      <x:c r="I8" s="2"/>
    </x:row>
    <x:row r="9" ht="68" customHeight="1">
      <x:c r="A9" s="2" t="str">
        <x:v>T06-02</x:v>
      </x:c>
      <x:c r="B9" s="10" t="str">
        <x:v>Activity/run, operator, wipe/agent lots and qualified process version</x:v>
      </x:c>
      <x:c r="C9" s="11" t="str"/>
      <x:c r="D9" s="11" t="str"/>
      <x:c r="E9" s="11" t="str"/>
      <x:c r="F9" s="12" t="str"/>
      <x:c r="G9" s="11" t="str">
        <x:v>Open</x:v>
      </x:c>
      <x:c r="H9" s="10" t="str">
        <x:f>IF(OR(G9="Complete",G9="N/A justified"),IF(AND(C9&lt;&gt;"",D9&lt;&gt;"",E9&lt;&gt;"",ISNUMBER(F9),F9&gt;0),"Ready for review","Incomplete record"),"Open item")</x:f>
        <x:v>Open item</x:v>
      </x:c>
      <x:c r="I9" s="2"/>
    </x:row>
    <x:row r="10" ht="68" customHeight="1">
      <x:c r="A10" s="2" t="str">
        <x:v>T06-03</x:v>
      </x:c>
      <x:c r="B10" s="10" t="str">
        <x:v>Objective factual description and exact point of departure</x:v>
      </x:c>
      <x:c r="C10" s="11" t="str"/>
      <x:c r="D10" s="11" t="str"/>
      <x:c r="E10" s="11" t="str"/>
      <x:c r="F10" s="12" t="str"/>
      <x:c r="G10" s="11" t="str">
        <x:v>Open</x:v>
      </x:c>
      <x:c r="H10" s="10" t="str">
        <x:f>IF(OR(G10="Complete",G10="N/A justified"),IF(AND(C10&lt;&gt;"",D10&lt;&gt;"",E10&lt;&gt;"",ISNUMBER(F10),F10&gt;0),"Ready for review","Incomplete record"),"Open item")</x:f>
        <x:v>Open item</x:v>
      </x:c>
      <x:c r="I10" s="2"/>
    </x:row>
    <x:row r="11" ht="68" customHeight="1">
      <x:c r="A11" s="2" t="str">
        <x:v>T06-04</x:v>
      </x:c>
      <x:c r="B11" s="10" t="str">
        <x:v>Affected batches/materials/surfaces and containment status</x:v>
      </x:c>
      <x:c r="C11" s="11" t="str"/>
      <x:c r="D11" s="11" t="str"/>
      <x:c r="E11" s="11" t="str"/>
      <x:c r="F11" s="12" t="str"/>
      <x:c r="G11" s="11" t="str">
        <x:v>Open</x:v>
      </x:c>
      <x:c r="H11" s="10" t="str">
        <x:f>IF(OR(G11="Complete",G11="N/A justified"),IF(AND(C11&lt;&gt;"",D11&lt;&gt;"",E11&lt;&gt;"",ISNUMBER(F11),F11&gt;0),"Ready for review","Incomplete record"),"Open item")</x:f>
        <x:v>Open item</x:v>
      </x:c>
      <x:c r="I11" s="2"/>
    </x:row>
    <x:row r="12" ht="68" customHeight="1">
      <x:c r="A12" s="2" t="str">
        <x:v>T06-05</x:v>
      </x:c>
      <x:c r="B12" s="10" t="str">
        <x:v>Observed actual wetness, timing, exchange and geometry conditions</x:v>
      </x:c>
      <x:c r="C12" s="11" t="str"/>
      <x:c r="D12" s="11" t="str"/>
      <x:c r="E12" s="11" t="str"/>
      <x:c r="F12" s="12" t="str"/>
      <x:c r="G12" s="11" t="str">
        <x:v>Open</x:v>
      </x:c>
      <x:c r="H12" s="10" t="str">
        <x:f>IF(OR(G12="Complete",G12="N/A justified"),IF(AND(C12&lt;&gt;"",D12&lt;&gt;"",E12&lt;&gt;"",ISNUMBER(F12),F12&gt;0),"Ready for review","Incomplete record"),"Open item")</x:f>
        <x:v>Open item</x:v>
      </x:c>
      <x:c r="I12" s="2"/>
    </x:row>
    <x:row r="13" ht="68" customHeight="1">
      <x:c r="A13" s="2" t="str">
        <x:v>T06-06</x:v>
      </x:c>
      <x:c r="B13" s="10" t="str">
        <x:v>Chemical/microbiology/transfer/sample results and data status</x:v>
      </x:c>
      <x:c r="C13" s="11" t="str"/>
      <x:c r="D13" s="11" t="str"/>
      <x:c r="E13" s="11" t="str"/>
      <x:c r="F13" s="12" t="str"/>
      <x:c r="G13" s="11" t="str">
        <x:v>Open</x:v>
      </x:c>
      <x:c r="H13" s="10" t="str">
        <x:f>IF(OR(G13="Complete",G13="N/A justified"),IF(AND(C13&lt;&gt;"",D13&lt;&gt;"",E13&lt;&gt;"",ISNUMBER(F13),F13&gt;0),"Ready for review","Incomplete record"),"Open item")</x:f>
        <x:v>Open item</x:v>
      </x:c>
      <x:c r="I13" s="2"/>
    </x:row>
    <x:row r="14" ht="68" customHeight="1">
      <x:c r="A14" s="2" t="str">
        <x:v>T06-07</x:v>
      </x:c>
      <x:c r="B14" s="10" t="str">
        <x:v>Immediate correction, stop-work, segregation and notification</x:v>
      </x:c>
      <x:c r="C14" s="11" t="str"/>
      <x:c r="D14" s="11" t="str"/>
      <x:c r="E14" s="11" t="str"/>
      <x:c r="F14" s="12" t="str"/>
      <x:c r="G14" s="11" t="str">
        <x:v>Open</x:v>
      </x:c>
      <x:c r="H14" s="10" t="str">
        <x:f>IF(OR(G14="Complete",G14="N/A justified"),IF(AND(C14&lt;&gt;"",D14&lt;&gt;"",E14&lt;&gt;"",ISNUMBER(F14),F14&gt;0),"Ready for review","Incomplete record"),"Open item")</x:f>
        <x:v>Open item</x:v>
      </x:c>
      <x:c r="I14" s="2"/>
    </x:row>
    <x:row r="15" ht="68" customHeight="1">
      <x:c r="A15" s="2" t="str">
        <x:v>T06-08</x:v>
      </x:c>
      <x:c r="B15" s="10" t="str">
        <x:v>Potential causes: method, material, equipment, people, environment or measurement</x:v>
      </x:c>
      <x:c r="C15" s="11" t="str"/>
      <x:c r="D15" s="11" t="str"/>
      <x:c r="E15" s="11" t="str"/>
      <x:c r="F15" s="12" t="str"/>
      <x:c r="G15" s="11" t="str">
        <x:v>Open</x:v>
      </x:c>
      <x:c r="H15" s="10" t="str">
        <x:f>IF(OR(G15="Complete",G15="N/A justified"),IF(AND(C15&lt;&gt;"",D15&lt;&gt;"",E15&lt;&gt;"",ISNUMBER(F15),F15&gt;0),"Ready for review","Incomplete record"),"Open item")</x:f>
        <x:v>Open item</x:v>
      </x:c>
      <x:c r="I15" s="2"/>
    </x:row>
    <x:row r="16" ht="68" customHeight="1">
      <x:c r="A16" s="2" t="str">
        <x:v>T06-09</x:v>
      </x:c>
      <x:c r="B16" s="10" t="str">
        <x:v>Evidence reviewed: records, training, maintenance, labels, controls and interviews</x:v>
      </x:c>
      <x:c r="C16" s="11" t="str"/>
      <x:c r="D16" s="11" t="str"/>
      <x:c r="E16" s="11" t="str"/>
      <x:c r="F16" s="12" t="str"/>
      <x:c r="G16" s="11" t="str">
        <x:v>Open</x:v>
      </x:c>
      <x:c r="H16" s="10" t="str">
        <x:f>IF(OR(G16="Complete",G16="N/A justified"),IF(AND(C16&lt;&gt;"",D16&lt;&gt;"",E16&lt;&gt;"",ISNUMBER(F16),F16&gt;0),"Ready for review","Incomplete record"),"Open item")</x:f>
        <x:v>Open item</x:v>
      </x:c>
      <x:c r="I16" s="2"/>
    </x:row>
    <x:row r="17" ht="68" customHeight="1">
      <x:c r="A17" s="2" t="str">
        <x:v>T06-10</x:v>
      </x:c>
      <x:c r="B17" s="10" t="str">
        <x:v>Root-cause method and confirmed versus unconfirmed hypotheses</x:v>
      </x:c>
      <x:c r="C17" s="11" t="str"/>
      <x:c r="D17" s="11" t="str"/>
      <x:c r="E17" s="11" t="str"/>
      <x:c r="F17" s="12" t="str"/>
      <x:c r="G17" s="11" t="str">
        <x:v>Open</x:v>
      </x:c>
      <x:c r="H17" s="10" t="str">
        <x:f>IF(OR(G17="Complete",G17="N/A justified"),IF(AND(C17&lt;&gt;"",D17&lt;&gt;"",E17&lt;&gt;"",ISNUMBER(F17),F17&gt;0),"Ready for review","Incomplete record"),"Open item")</x:f>
        <x:v>Open item</x:v>
      </x:c>
      <x:c r="I17" s="2"/>
    </x:row>
    <x:row r="18" ht="68" customHeight="1">
      <x:c r="A18" s="2" t="str">
        <x:v>T06-11</x:v>
      </x:c>
      <x:c r="B18" s="10" t="str">
        <x:v>CAPA with owner, due date, effectiveness check and change control</x:v>
      </x:c>
      <x:c r="C18" s="11" t="str"/>
      <x:c r="D18" s="11" t="str"/>
      <x:c r="E18" s="11" t="str"/>
      <x:c r="F18" s="12" t="str"/>
      <x:c r="G18" s="11" t="str">
        <x:v>Open</x:v>
      </x:c>
      <x:c r="H18" s="10" t="str">
        <x:f>IF(OR(G18="Complete",G18="N/A justified"),IF(AND(C18&lt;&gt;"",D18&lt;&gt;"",E18&lt;&gt;"",ISNUMBER(F18),F18&gt;0),"Ready for review","Incomplete record"),"Open item")</x:f>
        <x:v>Open item</x:v>
      </x:c>
      <x:c r="I18" s="2"/>
    </x:row>
    <x:row r="19" ht="68" customHeight="1">
      <x:c r="A19" s="2" t="str">
        <x:v>T06-12</x:v>
      </x:c>
      <x:c r="B19" s="10" t="str">
        <x:v>Impact assessment and retest/reclean/requalification rationale</x:v>
      </x:c>
      <x:c r="C19" s="11" t="str"/>
      <x:c r="D19" s="11" t="str"/>
      <x:c r="E19" s="11" t="str"/>
      <x:c r="F19" s="12" t="str"/>
      <x:c r="G19" s="11" t="str">
        <x:v>Open</x:v>
      </x:c>
      <x:c r="H19" s="10" t="str">
        <x:f>IF(OR(G19="Complete",G19="N/A justified"),IF(AND(C19&lt;&gt;"",D19&lt;&gt;"",E19&lt;&gt;"",ISNUMBER(F19),F19&gt;0),"Ready for review","Incomplete record"),"Open item")</x:f>
        <x:v>Open item</x:v>
      </x:c>
      <x:c r="I19" s="2"/>
    </x:row>
    <x:row r="20" ht="68" customHeight="1">
      <x:c r="A20" s="2" t="str">
        <x:v>T06-13</x:v>
      </x:c>
      <x:c r="B20" s="10" t="str">
        <x:v>QA disposition, approval and closure criteria</x:v>
      </x:c>
      <x:c r="C20" s="11" t="str"/>
      <x:c r="D20" s="11" t="str"/>
      <x:c r="E20" s="11" t="str"/>
      <x:c r="F20" s="12" t="str"/>
      <x:c r="G20" s="11" t="str">
        <x:v>Open</x:v>
      </x:c>
      <x:c r="H20" s="10" t="str">
        <x:f>IF(OR(G20="Complete",G20="N/A justified"),IF(AND(C20&lt;&gt;"",D20&lt;&gt;"",E20&lt;&gt;"",ISNUMBER(F20),F20&gt;0),"Ready for review","Incomplete record"),"Open item")</x:f>
        <x:v>Open item</x:v>
      </x:c>
      <x:c r="I20" s="2"/>
    </x:row>
    <x:row r="21" ht="68" customHeight="1">
      <x:c r="A21" s="2" t="str">
        <x:v>T06-14</x:v>
      </x:c>
      <x:c r="B21" s="10" t="str">
        <x:v>Lessons learned and recurrence/review trigger</x:v>
      </x:c>
      <x:c r="C21" s="11" t="str"/>
      <x:c r="D21" s="11" t="str"/>
      <x:c r="E21" s="11" t="str"/>
      <x:c r="F21" s="12" t="str"/>
      <x:c r="G21" s="11" t="str">
        <x:v>Open</x:v>
      </x:c>
      <x:c r="H21" s="10" t="str">
        <x:f>IF(OR(G21="Complete",G21="N/A justified"),IF(AND(C21&lt;&gt;"",D21&lt;&gt;"",E21&lt;&gt;"",ISNUMBER(F21),F21&gt;0),"Ready for review","Incomplete record"),"Open item")</x:f>
        <x:v>Open item</x:v>
      </x:c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4" t="str">
        <x:v>Completion checks data entry only. N/A requires a reason in the entry and an evidence reference.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4" t="str">
        <x:v>Record review and disposition in the controlled site workflow. No electronic audit trail or signature is provided.</x:v>
      </x:c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</x:sheetData>
  <x:conditionalFormatting sqref="H8:H21">
    <x:cfRule type="containsText" dxfId="10" priority="1" operator="containsText" text="Incomplete"/>
    <x:cfRule type="containsText" dxfId="11" priority="2" operator="containsText" text="Departure"/>
  </x:conditionalFormatting>
  <x:dataValidations count="1">
    <x:dataValidation type="list" sqref="G8:G21">
      <x:formula1>"Open,In progress,Complete,N/A justified"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49" hidden="0" customWidth="1"/>
    <x:col min="3" max="3" width="55" hidden="0" customWidth="1"/>
    <x:col min="4" max="4" width="34" hidden="0" customWidth="1"/>
    <x:col min="5" max="5" width="25" hidden="0" customWidth="1"/>
    <x:col min="6" max="6" width="16" hidden="0" customWidth="1"/>
    <x:col min="7" max="7" width="23" hidden="0" customWidth="1"/>
    <x:col min="8" max="8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T07 Literature-study extraction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Version 2.1 · Enter evidence and actual observations. Amber cells are editable.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Site / task / SOP</x:v>
      </x:c>
      <x:c r="B5" s="9" t="str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8" t="str">
        <x:v>Field ID</x:v>
      </x:c>
      <x:c r="B7" s="8" t="str">
        <x:v>Field</x:v>
      </x:c>
      <x:c r="C7" s="8" t="str">
        <x:v>Entry or observation</x:v>
      </x:c>
      <x:c r="D7" s="8" t="str">
        <x:v>Evidence reference</x:v>
      </x:c>
      <x:c r="E7" s="8" t="str">
        <x:v>Responsible person</x:v>
      </x:c>
      <x:c r="F7" s="8" t="str">
        <x:v>Date</x:v>
      </x:c>
      <x:c r="G7" s="8" t="str">
        <x:v>Status</x:v>
      </x:c>
      <x:c r="H7" s="8" t="str">
        <x:v>Record completeness</x:v>
      </x:c>
      <x:c r="I7" s="2"/>
    </x:row>
    <x:row r="8" ht="68" customHeight="1">
      <x:c r="A8" s="2" t="str">
        <x:v>T07-01</x:v>
      </x:c>
      <x:c r="B8" s="10" t="str">
        <x:v>Source ID, citation, DOI and first-publication/journal-year fields</x:v>
      </x:c>
      <x:c r="C8" s="11" t="str"/>
      <x:c r="D8" s="11" t="str"/>
      <x:c r="E8" s="11" t="str"/>
      <x:c r="F8" s="12" t="str"/>
      <x:c r="G8" s="11" t="str">
        <x:v>Open</x:v>
      </x:c>
      <x:c r="H8" s="10" t="str">
        <x:f>IF(OR(G8="Complete",G8="N/A justified"),IF(AND(C8&lt;&gt;"",D8&lt;&gt;"",E8&lt;&gt;"",ISNUMBER(F8),F8&gt;0),"Ready for review","Incomplete record"),"Open item")</x:f>
        <x:v>Open item</x:v>
      </x:c>
      <x:c r="I8" s="2"/>
    </x:row>
    <x:row r="9" ht="68" customHeight="1">
      <x:c r="A9" s="2" t="str">
        <x:v>T07-02</x:v>
      </x:c>
      <x:c r="B9" s="10" t="str">
        <x:v>Access level and evidence file/path</x:v>
      </x:c>
      <x:c r="C9" s="11" t="str"/>
      <x:c r="D9" s="11" t="str"/>
      <x:c r="E9" s="11" t="str"/>
      <x:c r="F9" s="12" t="str"/>
      <x:c r="G9" s="11" t="str">
        <x:v>Open</x:v>
      </x:c>
      <x:c r="H9" s="10" t="str">
        <x:f>IF(OR(G9="Complete",G9="N/A justified"),IF(AND(C9&lt;&gt;"",D9&lt;&gt;"",E9&lt;&gt;"",ISNUMBER(F9),F9&gt;0),"Ready for review","Incomplete record"),"Open item")</x:f>
        <x:v>Open item</x:v>
      </x:c>
      <x:c r="I9" s="2"/>
    </x:row>
    <x:row r="10" ht="68" customHeight="1">
      <x:c r="A10" s="2" t="str">
        <x:v>T07-03</x:v>
      </x:c>
      <x:c r="B10" s="10" t="str">
        <x:v>Study type: original experiment, review, regulatory or other</x:v>
      </x:c>
      <x:c r="C10" s="11" t="str"/>
      <x:c r="D10" s="11" t="str"/>
      <x:c r="E10" s="11" t="str"/>
      <x:c r="F10" s="12" t="str"/>
      <x:c r="G10" s="11" t="str">
        <x:v>Open</x:v>
      </x:c>
      <x:c r="H10" s="10" t="str">
        <x:f>IF(OR(G10="Complete",G10="N/A justified"),IF(AND(C10&lt;&gt;"",D10&lt;&gt;"",E10&lt;&gt;"",ISNUMBER(F10),F10&gt;0),"Ready for review","Incomplete record"),"Open item")</x:f>
        <x:v>Open item</x:v>
      </x:c>
      <x:c r="I10" s="2"/>
    </x:row>
    <x:row r="11" ht="68" customHeight="1">
      <x:c r="A11" s="2" t="str">
        <x:v>T07-04</x:v>
      </x:c>
      <x:c r="B11" s="10" t="str">
        <x:v>Setting, surface/material and transfer relevance to pharma</x:v>
      </x:c>
      <x:c r="C11" s="11" t="str"/>
      <x:c r="D11" s="11" t="str"/>
      <x:c r="E11" s="11" t="str"/>
      <x:c r="F11" s="12" t="str"/>
      <x:c r="G11" s="11" t="str">
        <x:v>Open</x:v>
      </x:c>
      <x:c r="H11" s="10" t="str">
        <x:f>IF(OR(G11="Complete",G11="N/A justified"),IF(AND(C11&lt;&gt;"",D11&lt;&gt;"",E11&lt;&gt;"",ISNUMBER(F11),F11&gt;0),"Ready for review","Incomplete record"),"Open item")</x:f>
        <x:v>Open item</x:v>
      </x:c>
      <x:c r="I11" s="2"/>
    </x:row>
    <x:row r="12" ht="68" customHeight="1">
      <x:c r="A12" s="2" t="str">
        <x:v>T07-05</x:v>
      </x:c>
      <x:c r="B12" s="10" t="str">
        <x:v>Wipe, agent, wetness and application procedure as reported</x:v>
      </x:c>
      <x:c r="C12" s="11" t="str"/>
      <x:c r="D12" s="11" t="str"/>
      <x:c r="E12" s="11" t="str"/>
      <x:c r="F12" s="12" t="str"/>
      <x:c r="G12" s="11" t="str">
        <x:v>Open</x:v>
      </x:c>
      <x:c r="H12" s="10" t="str">
        <x:f>IF(OR(G12="Complete",G12="N/A justified"),IF(AND(C12&lt;&gt;"",D12&lt;&gt;"",E12&lt;&gt;"",ISNUMBER(F12),F12&gt;0),"Ready for review","Incomplete record"),"Open item")</x:f>
        <x:v>Open item</x:v>
      </x:c>
      <x:c r="I12" s="2"/>
    </x:row>
    <x:row r="13" ht="68" customHeight="1">
      <x:c r="A13" s="2" t="str">
        <x:v>T07-06</x:v>
      </x:c>
      <x:c r="B13" s="10" t="str">
        <x:v>Challenge/contaminant/organism and comparator as reported</x:v>
      </x:c>
      <x:c r="C13" s="11" t="str"/>
      <x:c r="D13" s="11" t="str"/>
      <x:c r="E13" s="11" t="str"/>
      <x:c r="F13" s="12" t="str"/>
      <x:c r="G13" s="11" t="str">
        <x:v>Open</x:v>
      </x:c>
      <x:c r="H13" s="10" t="str">
        <x:f>IF(OR(G13="Complete",G13="N/A justified"),IF(AND(C13&lt;&gt;"",D13&lt;&gt;"",E13&lt;&gt;"",ISNUMBER(F13),F13&gt;0),"Ready for review","Incomplete record"),"Open item")</x:f>
        <x:v>Open item</x:v>
      </x:c>
      <x:c r="I13" s="2"/>
    </x:row>
    <x:row r="14" ht="68" customHeight="1">
      <x:c r="A14" s="2" t="str">
        <x:v>T07-07</x:v>
      </x:c>
      <x:c r="B14" s="10" t="str">
        <x:v>Endpoints and measurement methods, including LOQ or controls</x:v>
      </x:c>
      <x:c r="C14" s="11" t="str"/>
      <x:c r="D14" s="11" t="str"/>
      <x:c r="E14" s="11" t="str"/>
      <x:c r="F14" s="12" t="str"/>
      <x:c r="G14" s="11" t="str">
        <x:v>Open</x:v>
      </x:c>
      <x:c r="H14" s="10" t="str">
        <x:f>IF(OR(G14="Complete",G14="N/A justified"),IF(AND(C14&lt;&gt;"",D14&lt;&gt;"",E14&lt;&gt;"",ISNUMBER(F14),F14&gt;0),"Ready for review","Incomplete record"),"Open item")</x:f>
        <x:v>Open item</x:v>
      </x:c>
      <x:c r="I14" s="2"/>
    </x:row>
    <x:row r="15" ht="68" customHeight="1">
      <x:c r="A15" s="2" t="str">
        <x:v>T07-08</x:v>
      </x:c>
      <x:c r="B15" s="10" t="str">
        <x:v>Design, samples/replicates and operator information as reported</x:v>
      </x:c>
      <x:c r="C15" s="11" t="str"/>
      <x:c r="D15" s="11" t="str"/>
      <x:c r="E15" s="11" t="str"/>
      <x:c r="F15" s="12" t="str"/>
      <x:c r="G15" s="11" t="str">
        <x:v>Open</x:v>
      </x:c>
      <x:c r="H15" s="10" t="str">
        <x:f>IF(OR(G15="Complete",G15="N/A justified"),IF(AND(C15&lt;&gt;"",D15&lt;&gt;"",E15&lt;&gt;"",ISNUMBER(F15),F15&gt;0),"Ready for review","Incomplete record"),"Open item")</x:f>
        <x:v>Open item</x:v>
      </x:c>
      <x:c r="I15" s="2"/>
    </x:row>
    <x:row r="16" ht="68" customHeight="1">
      <x:c r="A16" s="2" t="str">
        <x:v>T07-09</x:v>
      </x:c>
      <x:c r="B16" s="10" t="str">
        <x:v>Key findings with exact units and qualifiers</x:v>
      </x:c>
      <x:c r="C16" s="11" t="str"/>
      <x:c r="D16" s="11" t="str"/>
      <x:c r="E16" s="11" t="str"/>
      <x:c r="F16" s="12" t="str"/>
      <x:c r="G16" s="11" t="str">
        <x:v>Open</x:v>
      </x:c>
      <x:c r="H16" s="10" t="str">
        <x:f>IF(OR(G16="Complete",G16="N/A justified"),IF(AND(C16&lt;&gt;"",D16&lt;&gt;"",E16&lt;&gt;"",ISNUMBER(F16),F16&gt;0),"Ready for review","Incomplete record"),"Open item")</x:f>
        <x:v>Open item</x:v>
      </x:c>
      <x:c r="I16" s="2"/>
    </x:row>
    <x:row r="17" ht="68" customHeight="1">
      <x:c r="A17" s="2" t="str">
        <x:v>T07-10</x:v>
      </x:c>
      <x:c r="B17" s="10" t="str">
        <x:v>Limitations, missing information and risk of bias/transfer</x:v>
      </x:c>
      <x:c r="C17" s="11" t="str"/>
      <x:c r="D17" s="11" t="str"/>
      <x:c r="E17" s="11" t="str"/>
      <x:c r="F17" s="12" t="str"/>
      <x:c r="G17" s="11" t="str">
        <x:v>Open</x:v>
      </x:c>
      <x:c r="H17" s="10" t="str">
        <x:f>IF(OR(G17="Complete",G17="N/A justified"),IF(AND(C17&lt;&gt;"",D17&lt;&gt;"",E17&lt;&gt;"",ISNUMBER(F17),F17&gt;0),"Ready for review","Incomplete record"),"Open item")</x:f>
        <x:v>Open item</x:v>
      </x:c>
      <x:c r="I17" s="2"/>
    </x:row>
    <x:row r="18" ht="68" customHeight="1">
      <x:c r="A18" s="2" t="str">
        <x:v>T07-11</x:v>
      </x:c>
      <x:c r="B18" s="10" t="str">
        <x:v>Claim supported and claim explicitly not supported</x:v>
      </x:c>
      <x:c r="C18" s="11" t="str"/>
      <x:c r="D18" s="11" t="str"/>
      <x:c r="E18" s="11" t="str"/>
      <x:c r="F18" s="12" t="str"/>
      <x:c r="G18" s="11" t="str">
        <x:v>Open</x:v>
      </x:c>
      <x:c r="H18" s="10" t="str">
        <x:f>IF(OR(G18="Complete",G18="N/A justified"),IF(AND(C18&lt;&gt;"",D18&lt;&gt;"",E18&lt;&gt;"",ISNUMBER(F18),F18&gt;0),"Ready for review","Incomplete record"),"Open item")</x:f>
        <x:v>Open item</x:v>
      </x:c>
      <x:c r="I18" s="2"/>
    </x:row>
    <x:row r="19" ht="68" customHeight="1">
      <x:c r="A19" s="2" t="str">
        <x:v>T07-12</x:v>
      </x:c>
      <x:c r="B19" s="10" t="str">
        <x:v>Access/reproduction rights and quotation restrictions</x:v>
      </x:c>
      <x:c r="C19" s="11" t="str"/>
      <x:c r="D19" s="11" t="str"/>
      <x:c r="E19" s="11" t="str"/>
      <x:c r="F19" s="12" t="str"/>
      <x:c r="G19" s="11" t="str">
        <x:v>Open</x:v>
      </x:c>
      <x:c r="H19" s="10" t="str">
        <x:f>IF(OR(G19="Complete",G19="N/A justified"),IF(AND(C19&lt;&gt;"",D19&lt;&gt;"",E19&lt;&gt;"",ISNUMBER(F19),F19&gt;0),"Ready for review","Incomplete record"),"Open item")</x:f>
        <x:v>Open item</x:v>
      </x:c>
      <x:c r="I19" s="2"/>
    </x:row>
    <x:row r="20" ht="68" customHeight="1">
      <x:c r="A20" s="2" t="str">
        <x:v>T07-13</x:v>
      </x:c>
      <x:c r="B20" s="10" t="str">
        <x:v>Reviewer, extraction date and second-check status</x:v>
      </x:c>
      <x:c r="C20" s="11" t="str"/>
      <x:c r="D20" s="11" t="str"/>
      <x:c r="E20" s="11" t="str"/>
      <x:c r="F20" s="12" t="str"/>
      <x:c r="G20" s="11" t="str">
        <x:v>Open</x:v>
      </x:c>
      <x:c r="H20" s="10" t="str">
        <x:f>IF(OR(G20="Complete",G20="N/A justified"),IF(AND(C20&lt;&gt;"",D20&lt;&gt;"",E20&lt;&gt;"",ISNUMBER(F20),F20&gt;0),"Ready for review","Incomplete record"),"Open item")</x:f>
        <x:v>Open item</x:v>
      </x:c>
      <x:c r="I20" s="2"/>
    </x:row>
    <x:row r="21" ht="68" customHeight="1">
      <x:c r="A21" s="2" t="str">
        <x:v>T07-14</x:v>
      </x:c>
      <x:c r="B21" s="10" t="str">
        <x:v>Editorial use: background, practice, caution or not used</x:v>
      </x:c>
      <x:c r="C21" s="11" t="str"/>
      <x:c r="D21" s="11" t="str"/>
      <x:c r="E21" s="11" t="str"/>
      <x:c r="F21" s="12" t="str"/>
      <x:c r="G21" s="11" t="str">
        <x:v>Open</x:v>
      </x:c>
      <x:c r="H21" s="10" t="str">
        <x:f>IF(OR(G21="Complete",G21="N/A justified"),IF(AND(C21&lt;&gt;"",D21&lt;&gt;"",E21&lt;&gt;"",ISNUMBER(F21),F21&gt;0),"Ready for review","Incomplete record"),"Open item")</x:f>
        <x:v>Open item</x:v>
      </x:c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4" t="str">
        <x:v>Completion checks data entry only. N/A requires a reason in the entry and an evidence reference.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4" t="str">
        <x:v>Record review and disposition in the controlled site workflow. No electronic audit trail or signature is provided.</x:v>
      </x:c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</x:sheetData>
  <x:conditionalFormatting sqref="H8:H21">
    <x:cfRule type="containsText" dxfId="12" priority="1" operator="containsText" text="Incomplete"/>
    <x:cfRule type="containsText" dxfId="13" priority="2" operator="containsText" text="Departure"/>
  </x:conditionalFormatting>
  <x:dataValidations count="1">
    <x:dataValidation type="list" sqref="G8:G21">
      <x:formula1>"Open,In progress,Complete,N/A justified"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3" hidden="0" customWidth="1"/>
    <x:col min="3" max="3" width="48" hidden="0" customWidth="1"/>
    <x:col min="4" max="4" width="48" hidden="0" customWidth="1"/>
    <x:col min="5" max="5" width="26" hidden="0" customWidth="1"/>
    <x:col min="6" max="6" width="17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Scientific decision record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Separate the scientific decision from record completeness. A conditional decision needs explicit conditions.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40" customHeight="1">
      <x:c r="A6" s="8" t="str">
        <x:v>Record ID</x:v>
      </x:c>
      <x:c r="B6" s="8" t="str">
        <x:v>Decision</x:v>
      </x:c>
      <x:c r="C6" s="8" t="str">
        <x:v>Basis / evidence</x:v>
      </x:c>
      <x:c r="D6" s="8" t="str">
        <x:v>Open conditions / action</x:v>
      </x:c>
      <x:c r="E6" s="8" t="str">
        <x:v>Reviewer</x:v>
      </x:c>
      <x:c r="F6" s="8" t="str">
        <x:v>Date</x:v>
      </x:c>
    </x:row>
    <x:row r="7" ht="42" customHeight="1">
      <x:c r="A7" s="11"/>
      <x:c r="B7" s="11"/>
      <x:c r="C7" s="11"/>
      <x:c r="D7" s="11"/>
      <x:c r="E7" s="11"/>
      <x:c r="F7" s="12"/>
    </x:row>
    <x:row r="8" ht="42" customHeight="1">
      <x:c r="A8" s="11"/>
      <x:c r="B8" s="11"/>
      <x:c r="C8" s="11"/>
      <x:c r="D8" s="11"/>
      <x:c r="E8" s="11"/>
      <x:c r="F8" s="12"/>
    </x:row>
    <x:row r="9" ht="42" customHeight="1">
      <x:c r="A9" s="11"/>
      <x:c r="B9" s="11"/>
      <x:c r="C9" s="11"/>
      <x:c r="D9" s="11"/>
      <x:c r="E9" s="11"/>
      <x:c r="F9" s="12"/>
    </x:row>
    <x:row r="10" ht="42" customHeight="1">
      <x:c r="A10" s="11"/>
      <x:c r="B10" s="11"/>
      <x:c r="C10" s="11"/>
      <x:c r="D10" s="11"/>
      <x:c r="E10" s="11"/>
      <x:c r="F10" s="12"/>
    </x:row>
    <x:row r="11" ht="42" customHeight="1">
      <x:c r="A11" s="11"/>
      <x:c r="B11" s="11"/>
      <x:c r="C11" s="11"/>
      <x:c r="D11" s="11"/>
      <x:c r="E11" s="11"/>
      <x:c r="F11" s="12"/>
    </x:row>
    <x:row r="12" ht="42" customHeight="1">
      <x:c r="A12" s="11"/>
      <x:c r="B12" s="11"/>
      <x:c r="C12" s="11"/>
      <x:c r="D12" s="11"/>
      <x:c r="E12" s="11"/>
      <x:c r="F12" s="12"/>
    </x:row>
    <x:row r="13" ht="42" customHeight="1">
      <x:c r="A13" s="11"/>
      <x:c r="B13" s="11"/>
      <x:c r="C13" s="11"/>
      <x:c r="D13" s="11"/>
      <x:c r="E13" s="11"/>
      <x:c r="F13" s="12"/>
    </x:row>
    <x:row r="14" ht="42" customHeight="1">
      <x:c r="A14" s="11"/>
      <x:c r="B14" s="11"/>
      <x:c r="C14" s="11"/>
      <x:c r="D14" s="11"/>
      <x:c r="E14" s="11"/>
      <x:c r="F14" s="12"/>
    </x:row>
    <x:row r="15" ht="42" customHeight="1">
      <x:c r="A15" s="11"/>
      <x:c r="B15" s="11"/>
      <x:c r="C15" s="11"/>
      <x:c r="D15" s="11"/>
      <x:c r="E15" s="11"/>
      <x:c r="F15" s="12"/>
    </x:row>
    <x:row r="16" ht="42" customHeight="1">
      <x:c r="A16" s="11"/>
      <x:c r="B16" s="11"/>
      <x:c r="C16" s="11"/>
      <x:c r="D16" s="11"/>
      <x:c r="E16" s="11"/>
      <x:c r="F16" s="12"/>
    </x:row>
    <x:row r="17" ht="42" customHeight="1">
      <x:c r="A17" s="11"/>
      <x:c r="B17" s="11"/>
      <x:c r="C17" s="11"/>
      <x:c r="D17" s="11"/>
      <x:c r="E17" s="11"/>
      <x:c r="F17" s="12"/>
    </x:row>
    <x:row r="18" ht="42" customHeight="1">
      <x:c r="A18" s="11"/>
      <x:c r="B18" s="11"/>
      <x:c r="C18" s="11"/>
      <x:c r="D18" s="11"/>
      <x:c r="E18" s="11"/>
      <x:c r="F18" s="12"/>
    </x:row>
    <x:row r="19" ht="42" customHeight="1">
      <x:c r="A19" s="11"/>
      <x:c r="B19" s="11"/>
      <x:c r="C19" s="11"/>
      <x:c r="D19" s="11"/>
      <x:c r="E19" s="11"/>
      <x:c r="F19" s="12"/>
    </x:row>
    <x:row r="20" ht="42" customHeight="1">
      <x:c r="A20" s="11"/>
      <x:c r="B20" s="11"/>
      <x:c r="C20" s="11"/>
      <x:c r="D20" s="11"/>
      <x:c r="E20" s="11"/>
      <x:c r="F20" s="1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</x:sheetData>
  <x:dataValidations count="1">
    <x:dataValidation type="list" sqref="B7:B20">
      <x:formula1>"To define,Conditional,Acceptable,Reject"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9" hidden="0" customWidth="1"/>
    <x:col min="3" max="3" width="4" hidden="0" customWidth="1"/>
    <x:col min="4" max="4" width="45" hidden="0" customWidth="1"/>
    <x:col min="5" max="5" width="42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Chemical result conversion</x:v>
      </x:c>
      <x:c r="B2" s="2"/>
      <x:c r="C2" s="2"/>
      <x:c r="D2" s="2"/>
      <x:c r="E2" s="2"/>
    </x:row>
    <x:row r="3" ht="25" customHeight="1">
      <x:c r="A3" s="2" t="str">
        <x:v>T08 · ng/mL extract to ng/cm² · Complete the approved basis before numerical review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40" customHeight="1">
      <x:c r="A5" s="8" t="str">
        <x:v>Input</x:v>
      </x:c>
      <x:c r="B5" s="8" t="str">
        <x:v>Value</x:v>
      </x:c>
      <x:c r="C5" s="2"/>
      <x:c r="D5" s="8" t="str">
        <x:v>Input checks</x:v>
      </x:c>
      <x:c r="E5" s="8" t="str">
        <x:v>State</x:v>
      </x:c>
    </x:row>
    <x:row r="6" ht="35" customHeight="1">
      <x:c r="A6" s="10" t="str">
        <x:v>Sample ID</x:v>
      </x:c>
      <x:c r="B6" s="9"/>
      <x:c r="C6" s="2"/>
      <x:c r="D6" s="10" t="str">
        <x:v>Identifiers and basis</x:v>
      </x:c>
      <x:c r="E6" s="18" t="str">
        <x:f>IF(OR(B6="",B7="",B8=""),"Missing identifiers or basis","Identifiers recorded")</x:f>
        <x:v>Missing identifiers or basis</x:v>
      </x:c>
    </x:row>
    <x:row r="7" ht="35" customHeight="1">
      <x:c r="A7" s="10" t="str">
        <x:v>Laboratory report or method reference</x:v>
      </x:c>
      <x:c r="B7" s="9"/>
      <x:c r="C7" s="2"/>
      <x:c r="D7" s="10" t="str">
        <x:v>Numeric values and LOD / LOQ</x:v>
      </x:c>
      <x:c r="E7" s="18" t="str">
        <x:f>IF(COUNT(B11:B15,B17:B18)&lt;&gt;7,"Missing numeric input",IF(OR(B11&lt;=0,B12&lt;=0,B13&lt;=0,B14&lt;=0,B15&lt;=0,B17&lt;=0,B18&lt;0,B12&gt;B11),"Invalid numeric input","Numeric inputs usable"))</x:f>
        <x:v>Missing numeric input</x:v>
      </x:c>
    </x:row>
    <x:row r="8" ht="35" customHeight="1">
      <x:c r="A8" s="10" t="str">
        <x:v>Calculation basis approval reference</x:v>
      </x:c>
      <x:c r="B8" s="9"/>
      <x:c r="C8" s="2"/>
      <x:c r="D8" s="10" t="str">
        <x:v>Result-class consistency</x:v>
      </x:c>
      <x:c r="E8" s="18" t="str">
        <x:f>IF(B9="Quantified",IF(ISNUMBER(B10),IF(B10&gt;=B11,"Result class usable","Quantified result below LOQ"),"Missing measured concentration"),IF(OR(B9="&lt;LOQ",B9="&lt;LOD"),IF(B10="","Result class usable","Censored result needs blank C"),"Choose result class"))</x:f>
        <x:v>Choose result class</x:v>
      </x:c>
    </x:row>
    <x:row r="9" ht="35" customHeight="1">
      <x:c r="A9" s="10" t="str">
        <x:v>Result class</x:v>
      </x:c>
      <x:c r="B9" s="9"/>
      <x:c r="C9" s="2"/>
      <x:c r="D9" s="10" t="str">
        <x:v>Recovery correction basis</x:v>
      </x:c>
      <x:c r="E9" s="18" t="str">
        <x:f>IF(B16="Apply R","Correction basis usable",IF(B16="No additional correction",IF(B17=1,"Correction basis usable","Conflicting recovery basis"),"Choose correction policy"))</x:f>
        <x:v>Choose correction policy</x:v>
      </x:c>
    </x:row>
    <x:row r="10" ht="35" customHeight="1">
      <x:c r="A10" s="10" t="str">
        <x:v>Measured C (ng/mL); quantified only</x:v>
      </x:c>
      <x:c r="B10" s="13"/>
      <x:c r="C10" s="2"/>
      <x:c r="D10" s="10" t="str">
        <x:v>Method controls and raw data</x:v>
      </x:c>
      <x:c r="E10" s="18" t="str">
        <x:f>IF(AND(B19="Yes",B20="Yes"),"Reviews recorded","Method or raw review pending")</x:f>
        <x:v>Method or raw review pending</x:v>
      </x:c>
    </x:row>
    <x:row r="11" ht="35" customHeight="1">
      <x:c r="A11" s="10" t="str">
        <x:v>Extract LOQ (ng/mL)</x:v>
      </x:c>
      <x:c r="B11" s="13"/>
      <x:c r="C11" s="2"/>
      <x:c r="D11" s="10" t="str">
        <x:v>Numerical review availability</x:v>
      </x:c>
      <x:c r="E11" s="18" t="str">
        <x:f>IF(AND(E6="Identifiers recorded",E7="Numeric inputs usable",E8="Result class usable",E9="Correction basis usable",E10="Reviews recorded"),"Ready for numerical review","Resolve input or review checks")</x:f>
        <x:v>Resolve input or review checks</x:v>
      </x:c>
    </x:row>
    <x:row r="12" ht="35" customHeight="1">
      <x:c r="A12" s="10" t="str">
        <x:v>Extract LOD (ng/mL)</x:v>
      </x:c>
      <x:c r="B12" s="13"/>
      <x:c r="C12" s="2"/>
      <x:c r="D12" s="10"/>
      <x:c r="E12" s="10"/>
    </x:row>
    <x:row r="13" ht="40" customHeight="1">
      <x:c r="A13" s="10" t="str">
        <x:v>Extraction volume V (mL)</x:v>
      </x:c>
      <x:c r="B13" s="13"/>
      <x:c r="C13" s="2"/>
      <x:c r="D13" s="8" t="str">
        <x:v>Calculated output</x:v>
      </x:c>
      <x:c r="E13" s="8" t="str">
        <x:v>Value or interpretation</x:v>
      </x:c>
    </x:row>
    <x:row r="14" ht="35" customHeight="1">
      <x:c r="A14" s="10" t="str">
        <x:v>Unapplied dilution factor D</x:v>
      </x:c>
      <x:c r="B14" s="13"/>
      <x:c r="C14" s="2"/>
      <x:c r="D14" s="10" t="str">
        <x:v>Measured extracted mass (ng)</x:v>
      </x:c>
      <x:c r="E14" s="19" t="str">
        <x:f>IF(AND(E11="Ready for numerical review",B9="Quantified"),B10*B13*B14,"")</x:f>
      </x:c>
    </x:row>
    <x:row r="15" ht="35" customHeight="1">
      <x:c r="A15" s="10" t="str">
        <x:v>Sampled area A (cm²)</x:v>
      </x:c>
      <x:c r="B15" s="13"/>
      <x:c r="C15" s="2"/>
      <x:c r="D15" s="10" t="str">
        <x:v>Loading or reporting boundary (ng/cm²)</x:v>
      </x:c>
      <x:c r="E15" s="19" t="str">
        <x:f>IF(E11="Ready for numerical review",IF(B9="Quantified",B10,IF(B9="&lt;LOQ",B11,B12))*B13*B14/B17/B15,"")</x:f>
      </x:c>
    </x:row>
    <x:row r="16" ht="35" customHeight="1">
      <x:c r="A16" s="10" t="str">
        <x:v>Recovery correction policy</x:v>
      </x:c>
      <x:c r="B16" s="14"/>
      <x:c r="C16" s="2"/>
      <x:c r="D16" s="10" t="str">
        <x:v>Report qualifier; retain this sign</x:v>
      </x:c>
      <x:c r="E16" s="20" t="str">
        <x:f>IF(E11="Ready for numerical review",IF(B9="Quantified","=","&lt;"),"")</x:f>
      </x:c>
    </x:row>
    <x:row r="17" ht="35" customHeight="1">
      <x:c r="A17" s="10" t="str">
        <x:v>Applied recovery fraction R</x:v>
      </x:c>
      <x:c r="B17" s="13"/>
      <x:c r="C17" s="2"/>
      <x:c r="D17" s="10" t="str">
        <x:v>LOQ reporting boundary (ng/cm²)</x:v>
      </x:c>
      <x:c r="E17" s="19" t="str">
        <x:f>IF(E11="Ready for numerical review",B11*B13*B14/B17/B15,"")</x:f>
      </x:c>
    </x:row>
    <x:row r="18" ht="35" customHeight="1">
      <x:c r="A18" s="10" t="str">
        <x:v>Approved surface limit (ng/cm²)</x:v>
      </x:c>
      <x:c r="B18" s="13"/>
      <x:c r="C18" s="2"/>
      <x:c r="D18" s="10" t="str">
        <x:v>LOD reporting boundary (ng/cm²)</x:v>
      </x:c>
      <x:c r="E18" s="19" t="str">
        <x:f>IF(E11="Ready for numerical review",B12*B13*B14/B17/B15,"")</x:f>
      </x:c>
    </x:row>
    <x:row r="19" ht="35" customHeight="1">
      <x:c r="A19" s="10" t="str">
        <x:v>Method and controls accepted</x:v>
      </x:c>
      <x:c r="B19" s="9"/>
      <x:c r="C19" s="2"/>
      <x:c r="D19" s="10" t="str">
        <x:v>Numerical comparison only</x:v>
      </x:c>
      <x:c r="E19" s="18" t="str">
        <x:f>IF(E11&lt;&gt;"Ready for numerical review","Comparison unavailable",IF(B9="Quantified",IF(E15&gt;B18,"Above numerical limit","Within numerical limit"),IF(E15&gt;B18,"Reporting boundary above limit","Capability supports review")))</x:f>
        <x:v>Comparison unavailable</x:v>
      </x:c>
    </x:row>
    <x:row r="20" ht="35" customHeight="1">
      <x:c r="A20" s="10" t="str">
        <x:v>Raw data reviewed</x:v>
      </x:c>
      <x:c r="B20" s="9"/>
      <x:c r="C20" s="2"/>
      <x:c r="D20" s="10"/>
      <x:c r="E20" s="10"/>
    </x:row>
    <x:row r="21" ht="35" customHeight="1">
      <x:c r="A21" s="10" t="str">
        <x:v>Manual disposition reference</x:v>
      </x:c>
      <x:c r="B21" s="9"/>
      <x:c r="C21" s="2"/>
      <x:c r="D21" s="10"/>
      <x:c r="E21" s="10"/>
    </x:row>
    <x:row r="22" ht="35" customHeight="1">
      <x:c r="A22" s="2"/>
      <x:c r="B22" s="2"/>
      <x:c r="C22" s="2"/>
      <x:c r="D22" s="10"/>
      <x:c r="E22" s="10"/>
    </x:row>
    <x:row r="23" ht="35" customHeight="1">
      <x:c r="A23" s="2"/>
      <x:c r="B23" s="2"/>
      <x:c r="C23" s="2"/>
      <x:c r="D23" s="10" t="str">
        <x:v>Additional recovery review</x:v>
      </x:c>
      <x:c r="E23" s="10" t="str">
        <x:f>IF(AND(ISNUMBER(B17),B17&gt;1),"Verify approved R above 100%","")</x:f>
      </x:c>
    </x:row>
    <x:row r="24" ht="25" customHeight="1">
      <x:c r="A24" s="4" t="str">
        <x:v>Surface loading = C × V × D / (R × A). The formula assumes the stated units and an approved correction basis.</x:v>
      </x:c>
      <x:c r="B24" s="2"/>
      <x:c r="C24" s="2"/>
      <x:c r="D24" s="2"/>
      <x:c r="E24" s="2"/>
    </x:row>
    <x:row r="25" ht="25" customHeight="1">
      <x:c r="A25" s="4"/>
      <x:c r="B25" s="2"/>
      <x:c r="C25" s="2"/>
      <x:c r="D25" s="2"/>
      <x:c r="E25" s="2"/>
    </x:row>
    <x:row r="26" ht="25" customHeight="1">
      <x:c r="A26" s="4" t="str">
        <x:v>A reporting boundary is not a measured concentration or a statistical confidence limit.</x:v>
      </x:c>
      <x:c r="B26" s="2"/>
      <x:c r="C26" s="2"/>
      <x:c r="D26" s="2"/>
      <x:c r="E26" s="2"/>
    </x:row>
    <x:row r="27" ht="25" customHeight="1">
      <x:c r="A27" s="4"/>
      <x:c r="B27" s="2"/>
      <x:c r="C27" s="2"/>
      <x:c r="D27" s="2"/>
      <x:c r="E27" s="2"/>
    </x:row>
    <x:row r="28" ht="25" customHeight="1">
      <x:c r="A28" s="4" t="str">
        <x:v>No electronic audit trail or release signature. Record final disposition in the controlled site workflow.</x:v>
      </x:c>
      <x:c r="B28" s="2"/>
      <x:c r="C28" s="2"/>
      <x:c r="D28" s="2"/>
      <x:c r="E28" s="2"/>
    </x:row>
    <x:row r="29" ht="25" customHeight="1">
      <x:c r="A29" s="4"/>
      <x:c r="B29" s="2"/>
      <x:c r="C29" s="2"/>
      <x:c r="D29" s="2"/>
      <x:c r="E29" s="2"/>
    </x:row>
    <x:row r="30" ht="25" customHeight="1">
      <x:c r="A30" s="4" t="str">
        <x:v>Source basis: toolkit guide and whitepaper [2,24,27]. No microbiology or endotoxin calculation.</x:v>
      </x:c>
      <x:c r="B30" s="2"/>
      <x:c r="C30" s="2"/>
      <x:c r="D30" s="2"/>
      <x:c r="E30" s="2"/>
    </x:row>
    <x:row r="31" ht="25" customHeight="1">
      <x:c r="A31" s="2"/>
      <x:c r="B31" s="2"/>
      <x:c r="C31" s="2"/>
      <x:c r="D31" s="2"/>
      <x:c r="E31" s="2"/>
    </x:row>
  </x:sheetData>
  <x:conditionalFormatting sqref="E19:E19">
    <x:cfRule type="containsText" dxfId="14" priority="1" operator="containsText" text="above limit"/>
    <x:cfRule type="containsText" dxfId="15" priority="2" operator="containsText" text="Above numerical"/>
  </x:conditionalFormatting>
  <x:dataValidations count="3">
    <x:dataValidation type="list" sqref="B9">
      <x:formula1>"Quantified,&lt;LOQ,&lt;LOD"</x:formula1>
    </x:dataValidation>
    <x:dataValidation type="list" sqref="B16">
      <x:formula1>"Apply R,No additional correction"</x:formula1>
    </x:dataValidation>
    <x:dataValidation type="list" sqref="B19:B20">
      <x:formula1>"Yes,No,Pending"</x:formula1>
    </x:dataValidation>
  </x:dataValidations>
  <x:pageMargins left="0.7" right="0.7" top="0.75" bottom="0.75" header="0.3" footer="0.3"/>
</x:worksheet>
</file>